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2/CD 8/"/>
    </mc:Choice>
  </mc:AlternateContent>
  <xr:revisionPtr revIDLastSave="0" documentId="8_{CCD8CF61-DFC2-474B-8E38-239C729EAD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Sheet1!$A$2:$AU$224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AS156" i="1" l="1"/>
  <c r="AS65" i="1"/>
  <c r="AS18" i="1"/>
  <c r="AS223" i="1"/>
  <c r="AS222" i="1"/>
  <c r="AS220" i="1"/>
  <c r="AS221" i="1"/>
  <c r="AS217" i="1"/>
  <c r="AS218" i="1"/>
  <c r="AS216" i="1"/>
  <c r="AS215" i="1"/>
  <c r="AS214" i="1"/>
  <c r="AS213" i="1"/>
  <c r="AS211" i="1"/>
  <c r="AS212" i="1"/>
  <c r="AS210" i="1"/>
  <c r="AS209" i="1"/>
  <c r="AS207" i="1"/>
  <c r="AS208" i="1"/>
  <c r="AS195" i="1"/>
  <c r="AS206" i="1"/>
  <c r="AR224" i="1"/>
  <c r="AQ224" i="1"/>
  <c r="AO224" i="1"/>
  <c r="AM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AS219" i="1"/>
  <c r="AP219" i="1"/>
  <c r="AN219" i="1"/>
  <c r="AL219" i="1"/>
  <c r="AP206" i="1"/>
  <c r="AN206" i="1"/>
  <c r="AL206" i="1"/>
  <c r="AS205" i="1"/>
  <c r="AP205" i="1"/>
  <c r="AN205" i="1"/>
  <c r="AL205" i="1"/>
  <c r="AS204" i="1"/>
  <c r="AP204" i="1"/>
  <c r="AN204" i="1"/>
  <c r="AL204" i="1"/>
  <c r="AS203" i="1"/>
  <c r="AP203" i="1"/>
  <c r="AN203" i="1"/>
  <c r="AL203" i="1"/>
  <c r="AS202" i="1"/>
  <c r="AP202" i="1"/>
  <c r="AN202" i="1"/>
  <c r="AL202" i="1"/>
  <c r="AS201" i="1"/>
  <c r="AP201" i="1"/>
  <c r="AN201" i="1"/>
  <c r="AL201" i="1"/>
  <c r="AS200" i="1"/>
  <c r="AP200" i="1"/>
  <c r="AN200" i="1"/>
  <c r="AL200" i="1"/>
  <c r="AS199" i="1"/>
  <c r="AP199" i="1"/>
  <c r="AN199" i="1"/>
  <c r="AL199" i="1"/>
  <c r="AS198" i="1"/>
  <c r="AP198" i="1"/>
  <c r="AN198" i="1"/>
  <c r="AL198" i="1"/>
  <c r="AS197" i="1"/>
  <c r="AP197" i="1"/>
  <c r="AN197" i="1"/>
  <c r="AL197" i="1"/>
  <c r="AS196" i="1"/>
  <c r="AP196" i="1"/>
  <c r="AN196" i="1"/>
  <c r="AL196" i="1"/>
  <c r="AP195" i="1"/>
  <c r="AN195" i="1"/>
  <c r="AL195" i="1"/>
  <c r="AS194" i="1"/>
  <c r="AP194" i="1"/>
  <c r="AN194" i="1"/>
  <c r="AL194" i="1"/>
  <c r="AS193" i="1"/>
  <c r="AP193" i="1"/>
  <c r="AN193" i="1"/>
  <c r="AL193" i="1"/>
  <c r="AS192" i="1"/>
  <c r="AP192" i="1"/>
  <c r="AN192" i="1"/>
  <c r="AL192" i="1"/>
  <c r="AS191" i="1"/>
  <c r="AP191" i="1"/>
  <c r="AN191" i="1"/>
  <c r="AL191" i="1"/>
  <c r="AS190" i="1"/>
  <c r="AP190" i="1"/>
  <c r="AN190" i="1"/>
  <c r="AL190" i="1"/>
  <c r="AS189" i="1"/>
  <c r="AP189" i="1"/>
  <c r="AN189" i="1"/>
  <c r="AL189" i="1"/>
  <c r="AS188" i="1"/>
  <c r="AP188" i="1"/>
  <c r="AN188" i="1"/>
  <c r="AL188" i="1"/>
  <c r="AS187" i="1"/>
  <c r="AP187" i="1"/>
  <c r="AN187" i="1"/>
  <c r="AL187" i="1"/>
  <c r="AS186" i="1"/>
  <c r="AP186" i="1"/>
  <c r="AN186" i="1"/>
  <c r="AL186" i="1"/>
  <c r="AS185" i="1"/>
  <c r="AS184" i="1"/>
  <c r="AL184" i="1"/>
  <c r="AS183" i="1"/>
  <c r="AL183" i="1"/>
  <c r="AS182" i="1"/>
  <c r="AL182" i="1"/>
  <c r="AS181" i="1"/>
  <c r="AL181" i="1"/>
  <c r="AS180" i="1"/>
  <c r="AL180" i="1"/>
  <c r="AS179" i="1"/>
  <c r="AL179" i="1"/>
  <c r="AS178" i="1"/>
  <c r="AL178" i="1"/>
  <c r="AS177" i="1"/>
  <c r="AP177" i="1"/>
  <c r="AN177" i="1"/>
  <c r="AL177" i="1"/>
  <c r="AS176" i="1"/>
  <c r="AP176" i="1"/>
  <c r="AN176" i="1"/>
  <c r="AL176" i="1"/>
  <c r="AS175" i="1"/>
  <c r="AP175" i="1"/>
  <c r="AN175" i="1"/>
  <c r="AL175" i="1"/>
  <c r="AS174" i="1"/>
  <c r="AP174" i="1"/>
  <c r="AN174" i="1"/>
  <c r="AL174" i="1"/>
  <c r="AS173" i="1"/>
  <c r="AP173" i="1"/>
  <c r="AN173" i="1"/>
  <c r="AL173" i="1"/>
  <c r="AS172" i="1"/>
  <c r="AP172" i="1"/>
  <c r="AN172" i="1"/>
  <c r="AL172" i="1"/>
  <c r="AS171" i="1"/>
  <c r="AP171" i="1"/>
  <c r="AN171" i="1"/>
  <c r="AL171" i="1"/>
  <c r="AS170" i="1"/>
  <c r="AP170" i="1"/>
  <c r="AN170" i="1"/>
  <c r="AL170" i="1"/>
  <c r="AS169" i="1"/>
  <c r="AP169" i="1"/>
  <c r="AN169" i="1"/>
  <c r="AL169" i="1"/>
  <c r="AS168" i="1"/>
  <c r="AP168" i="1"/>
  <c r="AN168" i="1"/>
  <c r="AL168" i="1"/>
  <c r="AS167" i="1"/>
  <c r="AP167" i="1"/>
  <c r="AN167" i="1"/>
  <c r="AL167" i="1"/>
  <c r="AS166" i="1"/>
  <c r="AP166" i="1"/>
  <c r="AN166" i="1"/>
  <c r="AL166" i="1"/>
  <c r="AS165" i="1"/>
  <c r="AP165" i="1"/>
  <c r="AN165" i="1"/>
  <c r="AL165" i="1"/>
  <c r="AS164" i="1"/>
  <c r="AP164" i="1"/>
  <c r="AN164" i="1"/>
  <c r="AL164" i="1"/>
  <c r="AS163" i="1"/>
  <c r="AP163" i="1"/>
  <c r="AN163" i="1"/>
  <c r="AL163" i="1"/>
  <c r="AS162" i="1"/>
  <c r="AP162" i="1"/>
  <c r="AN162" i="1"/>
  <c r="AL162" i="1"/>
  <c r="AS161" i="1"/>
  <c r="AP161" i="1"/>
  <c r="AN161" i="1"/>
  <c r="AL161" i="1"/>
  <c r="AS160" i="1"/>
  <c r="AP160" i="1"/>
  <c r="AN160" i="1"/>
  <c r="AL160" i="1"/>
  <c r="AS159" i="1"/>
  <c r="AP159" i="1"/>
  <c r="AN159" i="1"/>
  <c r="AL159" i="1"/>
  <c r="AS158" i="1"/>
  <c r="AP158" i="1"/>
  <c r="AN158" i="1"/>
  <c r="AL158" i="1"/>
  <c r="AS157" i="1"/>
  <c r="AP157" i="1"/>
  <c r="AN157" i="1"/>
  <c r="AL157" i="1"/>
  <c r="AP156" i="1"/>
  <c r="AN156" i="1"/>
  <c r="AL156" i="1"/>
  <c r="AS155" i="1"/>
  <c r="AP155" i="1"/>
  <c r="AN155" i="1"/>
  <c r="AL155" i="1"/>
  <c r="AS154" i="1"/>
  <c r="AP154" i="1"/>
  <c r="AN154" i="1"/>
  <c r="AL154" i="1"/>
  <c r="AS153" i="1"/>
  <c r="AP153" i="1"/>
  <c r="AN153" i="1"/>
  <c r="AL153" i="1"/>
  <c r="AS152" i="1"/>
  <c r="AP152" i="1"/>
  <c r="AN152" i="1"/>
  <c r="AL152" i="1"/>
  <c r="AS151" i="1"/>
  <c r="AP151" i="1"/>
  <c r="AN151" i="1"/>
  <c r="AL151" i="1"/>
  <c r="AS150" i="1"/>
  <c r="AP150" i="1"/>
  <c r="AN150" i="1"/>
  <c r="AL150" i="1"/>
  <c r="AS149" i="1"/>
  <c r="AP149" i="1"/>
  <c r="AN149" i="1"/>
  <c r="AL149" i="1"/>
  <c r="AS148" i="1"/>
  <c r="AP148" i="1"/>
  <c r="AN148" i="1"/>
  <c r="AL148" i="1"/>
  <c r="AS147" i="1"/>
  <c r="AP147" i="1"/>
  <c r="AN147" i="1"/>
  <c r="AL147" i="1"/>
  <c r="AS146" i="1"/>
  <c r="AP146" i="1"/>
  <c r="AN146" i="1"/>
  <c r="AL146" i="1"/>
  <c r="AS145" i="1"/>
  <c r="AP145" i="1"/>
  <c r="AN145" i="1"/>
  <c r="AL145" i="1"/>
  <c r="AS144" i="1"/>
  <c r="AP144" i="1"/>
  <c r="AN144" i="1"/>
  <c r="AL144" i="1"/>
  <c r="AS143" i="1"/>
  <c r="AP143" i="1"/>
  <c r="AN143" i="1"/>
  <c r="AL143" i="1"/>
  <c r="AS142" i="1"/>
  <c r="AP142" i="1"/>
  <c r="AN142" i="1"/>
  <c r="AL142" i="1"/>
  <c r="AS141" i="1"/>
  <c r="AP141" i="1"/>
  <c r="AN141" i="1"/>
  <c r="AL141" i="1"/>
  <c r="AS140" i="1"/>
  <c r="AP140" i="1"/>
  <c r="AN140" i="1"/>
  <c r="AL140" i="1"/>
  <c r="AS139" i="1"/>
  <c r="AP139" i="1"/>
  <c r="AN139" i="1"/>
  <c r="AL139" i="1"/>
  <c r="AS138" i="1"/>
  <c r="AP138" i="1"/>
  <c r="AN138" i="1"/>
  <c r="AL138" i="1"/>
  <c r="AS137" i="1"/>
  <c r="AP137" i="1"/>
  <c r="AN137" i="1"/>
  <c r="AL137" i="1"/>
  <c r="AS136" i="1"/>
  <c r="AP136" i="1"/>
  <c r="AN136" i="1"/>
  <c r="AL136" i="1"/>
  <c r="AS135" i="1"/>
  <c r="AP135" i="1"/>
  <c r="AN135" i="1"/>
  <c r="AL135" i="1"/>
  <c r="AS134" i="1"/>
  <c r="AP134" i="1"/>
  <c r="AN134" i="1"/>
  <c r="AL134" i="1"/>
  <c r="AS133" i="1"/>
  <c r="AP133" i="1"/>
  <c r="AN133" i="1"/>
  <c r="AL133" i="1"/>
  <c r="AS132" i="1"/>
  <c r="AP132" i="1"/>
  <c r="AN132" i="1"/>
  <c r="AL132" i="1"/>
  <c r="AS131" i="1"/>
  <c r="AP131" i="1"/>
  <c r="AN131" i="1"/>
  <c r="AL131" i="1"/>
  <c r="AS130" i="1"/>
  <c r="AP130" i="1"/>
  <c r="AN130" i="1"/>
  <c r="AL130" i="1"/>
  <c r="AS129" i="1"/>
  <c r="AP129" i="1"/>
  <c r="AN129" i="1"/>
  <c r="AL129" i="1"/>
  <c r="AS128" i="1"/>
  <c r="AP128" i="1"/>
  <c r="AN128" i="1"/>
  <c r="AL128" i="1"/>
  <c r="AS127" i="1"/>
  <c r="AP127" i="1"/>
  <c r="AN127" i="1"/>
  <c r="AL127" i="1"/>
  <c r="AS126" i="1"/>
  <c r="AP126" i="1"/>
  <c r="AN126" i="1"/>
  <c r="AL126" i="1"/>
  <c r="AS125" i="1"/>
  <c r="AP125" i="1"/>
  <c r="AN125" i="1"/>
  <c r="AL125" i="1"/>
  <c r="AS124" i="1"/>
  <c r="AP124" i="1"/>
  <c r="AN124" i="1"/>
  <c r="AL124" i="1"/>
  <c r="AS123" i="1"/>
  <c r="AP123" i="1"/>
  <c r="AN123" i="1"/>
  <c r="AL123" i="1"/>
  <c r="AS122" i="1"/>
  <c r="AP122" i="1"/>
  <c r="AN122" i="1"/>
  <c r="AL122" i="1"/>
  <c r="AS121" i="1"/>
  <c r="AP121" i="1"/>
  <c r="AN121" i="1"/>
  <c r="AL121" i="1"/>
  <c r="AS120" i="1"/>
  <c r="AP120" i="1"/>
  <c r="AN120" i="1"/>
  <c r="AL120" i="1"/>
  <c r="AS119" i="1"/>
  <c r="AP119" i="1"/>
  <c r="AN119" i="1"/>
  <c r="AL119" i="1"/>
  <c r="AS118" i="1"/>
  <c r="AP118" i="1"/>
  <c r="AN118" i="1"/>
  <c r="AL118" i="1"/>
  <c r="AS117" i="1"/>
  <c r="AP117" i="1"/>
  <c r="AN117" i="1"/>
  <c r="AL117" i="1"/>
  <c r="AS116" i="1"/>
  <c r="AP116" i="1"/>
  <c r="AN116" i="1"/>
  <c r="AL116" i="1"/>
  <c r="AS115" i="1"/>
  <c r="AP115" i="1"/>
  <c r="AN115" i="1"/>
  <c r="AL115" i="1"/>
  <c r="AS114" i="1"/>
  <c r="AP114" i="1"/>
  <c r="AN114" i="1"/>
  <c r="AL114" i="1"/>
  <c r="AS113" i="1"/>
  <c r="AP113" i="1"/>
  <c r="AN113" i="1"/>
  <c r="AL113" i="1"/>
  <c r="AS112" i="1"/>
  <c r="AP112" i="1"/>
  <c r="AN112" i="1"/>
  <c r="AL112" i="1"/>
  <c r="AS111" i="1"/>
  <c r="AP111" i="1"/>
  <c r="AN111" i="1"/>
  <c r="AL111" i="1"/>
  <c r="AS110" i="1"/>
  <c r="AP110" i="1"/>
  <c r="AN110" i="1"/>
  <c r="AL110" i="1"/>
  <c r="AS109" i="1"/>
  <c r="AP109" i="1"/>
  <c r="AN109" i="1"/>
  <c r="AL109" i="1"/>
  <c r="AS108" i="1"/>
  <c r="AP108" i="1"/>
  <c r="AN108" i="1"/>
  <c r="AL108" i="1"/>
  <c r="AS107" i="1"/>
  <c r="AP107" i="1"/>
  <c r="AN107" i="1"/>
  <c r="AL107" i="1"/>
  <c r="AS106" i="1"/>
  <c r="AP106" i="1"/>
  <c r="AN106" i="1"/>
  <c r="AL106" i="1"/>
  <c r="AS105" i="1"/>
  <c r="AP105" i="1"/>
  <c r="AN105" i="1"/>
  <c r="AL105" i="1"/>
  <c r="AS104" i="1"/>
  <c r="AP104" i="1"/>
  <c r="AN104" i="1"/>
  <c r="AL104" i="1"/>
  <c r="AS103" i="1"/>
  <c r="AP103" i="1"/>
  <c r="AN103" i="1"/>
  <c r="AL103" i="1"/>
  <c r="AS102" i="1"/>
  <c r="AP102" i="1"/>
  <c r="AN102" i="1"/>
  <c r="AL102" i="1"/>
  <c r="AS101" i="1"/>
  <c r="AP101" i="1"/>
  <c r="AN101" i="1"/>
  <c r="AL101" i="1"/>
  <c r="AS100" i="1"/>
  <c r="AP100" i="1"/>
  <c r="AN100" i="1"/>
  <c r="AL100" i="1"/>
  <c r="AS99" i="1"/>
  <c r="AP99" i="1"/>
  <c r="AN99" i="1"/>
  <c r="AL99" i="1"/>
  <c r="AS98" i="1"/>
  <c r="AP98" i="1"/>
  <c r="AS97" i="1"/>
  <c r="AP97" i="1"/>
  <c r="AN97" i="1"/>
  <c r="AL97" i="1"/>
  <c r="AS96" i="1"/>
  <c r="AP96" i="1"/>
  <c r="AN96" i="1"/>
  <c r="AL96" i="1"/>
  <c r="AS95" i="1"/>
  <c r="AP95" i="1"/>
  <c r="AN95" i="1"/>
  <c r="AL95" i="1"/>
  <c r="AS94" i="1"/>
  <c r="AP94" i="1"/>
  <c r="AN94" i="1"/>
  <c r="AL94" i="1"/>
  <c r="AS93" i="1"/>
  <c r="AP93" i="1"/>
  <c r="AN93" i="1"/>
  <c r="AL93" i="1"/>
  <c r="AS92" i="1"/>
  <c r="AP92" i="1"/>
  <c r="AN92" i="1"/>
  <c r="AL92" i="1"/>
  <c r="AS91" i="1"/>
  <c r="AP91" i="1"/>
  <c r="AN91" i="1"/>
  <c r="AL91" i="1"/>
  <c r="AS90" i="1"/>
  <c r="AP90" i="1"/>
  <c r="AN90" i="1"/>
  <c r="AL90" i="1"/>
  <c r="AS89" i="1"/>
  <c r="AP89" i="1"/>
  <c r="AN89" i="1"/>
  <c r="AL89" i="1"/>
  <c r="AS88" i="1"/>
  <c r="AP88" i="1"/>
  <c r="AN88" i="1"/>
  <c r="AL88" i="1"/>
  <c r="AS87" i="1"/>
  <c r="AP87" i="1"/>
  <c r="AN87" i="1"/>
  <c r="AL87" i="1"/>
  <c r="AS86" i="1"/>
  <c r="AP86" i="1"/>
  <c r="AN86" i="1"/>
  <c r="AL86" i="1"/>
  <c r="AS85" i="1"/>
  <c r="AP85" i="1"/>
  <c r="AN85" i="1"/>
  <c r="AL85" i="1"/>
  <c r="AS84" i="1"/>
  <c r="AP84" i="1"/>
  <c r="AN84" i="1"/>
  <c r="AL84" i="1"/>
  <c r="AS83" i="1"/>
  <c r="AP83" i="1"/>
  <c r="AN83" i="1"/>
  <c r="AL83" i="1"/>
  <c r="AS82" i="1"/>
  <c r="AP82" i="1"/>
  <c r="AN82" i="1"/>
  <c r="AL82" i="1"/>
  <c r="AS81" i="1"/>
  <c r="AP81" i="1"/>
  <c r="AN81" i="1"/>
  <c r="AL81" i="1"/>
  <c r="AS80" i="1"/>
  <c r="AP80" i="1"/>
  <c r="AN80" i="1"/>
  <c r="AL80" i="1"/>
  <c r="AS79" i="1"/>
  <c r="AP79" i="1"/>
  <c r="AN79" i="1"/>
  <c r="AL79" i="1"/>
  <c r="AS78" i="1"/>
  <c r="AP78" i="1"/>
  <c r="AN78" i="1"/>
  <c r="AL78" i="1"/>
  <c r="AS77" i="1"/>
  <c r="AP77" i="1"/>
  <c r="AN77" i="1"/>
  <c r="AL77" i="1"/>
  <c r="AS76" i="1"/>
  <c r="AP76" i="1"/>
  <c r="AN76" i="1"/>
  <c r="AL76" i="1"/>
  <c r="AS75" i="1"/>
  <c r="AP75" i="1"/>
  <c r="AN75" i="1"/>
  <c r="AL75" i="1"/>
  <c r="AS74" i="1"/>
  <c r="AP74" i="1"/>
  <c r="AN74" i="1"/>
  <c r="AL74" i="1"/>
  <c r="AS73" i="1"/>
  <c r="AP73" i="1"/>
  <c r="AN73" i="1"/>
  <c r="AL73" i="1"/>
  <c r="AS72" i="1"/>
  <c r="AP72" i="1"/>
  <c r="AN72" i="1"/>
  <c r="AL72" i="1"/>
  <c r="AS71" i="1"/>
  <c r="AP71" i="1"/>
  <c r="AN71" i="1"/>
  <c r="AL71" i="1"/>
  <c r="AS70" i="1"/>
  <c r="AP70" i="1"/>
  <c r="AN70" i="1"/>
  <c r="AL70" i="1"/>
  <c r="AS69" i="1"/>
  <c r="AP69" i="1"/>
  <c r="AN69" i="1"/>
  <c r="AL69" i="1"/>
  <c r="AS68" i="1"/>
  <c r="AP68" i="1"/>
  <c r="AN68" i="1"/>
  <c r="AL68" i="1"/>
  <c r="AS67" i="1"/>
  <c r="AP67" i="1"/>
  <c r="AN67" i="1"/>
  <c r="AL67" i="1"/>
  <c r="AS66" i="1"/>
  <c r="AP66" i="1"/>
  <c r="AN66" i="1"/>
  <c r="AL66" i="1"/>
  <c r="AP65" i="1"/>
  <c r="AN65" i="1"/>
  <c r="AL65" i="1"/>
  <c r="AS64" i="1"/>
  <c r="AP64" i="1"/>
  <c r="AN64" i="1"/>
  <c r="AL64" i="1"/>
  <c r="AS63" i="1"/>
  <c r="AP63" i="1"/>
  <c r="AN63" i="1"/>
  <c r="AL63" i="1"/>
  <c r="AS62" i="1"/>
  <c r="AP62" i="1"/>
  <c r="AN62" i="1"/>
  <c r="AL62" i="1"/>
  <c r="AS61" i="1"/>
  <c r="AP61" i="1"/>
  <c r="AN61" i="1"/>
  <c r="AL61" i="1"/>
  <c r="AS60" i="1"/>
  <c r="AP60" i="1"/>
  <c r="AN60" i="1"/>
  <c r="AL60" i="1"/>
  <c r="AS59" i="1"/>
  <c r="AP59" i="1"/>
  <c r="AN59" i="1"/>
  <c r="AL59" i="1"/>
  <c r="AS58" i="1"/>
  <c r="AP58" i="1"/>
  <c r="AN58" i="1"/>
  <c r="AL58" i="1"/>
  <c r="AS57" i="1"/>
  <c r="AP57" i="1"/>
  <c r="AN57" i="1"/>
  <c r="AL57" i="1"/>
  <c r="AS56" i="1"/>
  <c r="AP56" i="1"/>
  <c r="AN56" i="1"/>
  <c r="AL56" i="1"/>
  <c r="AS55" i="1"/>
  <c r="AP55" i="1"/>
  <c r="AN55" i="1"/>
  <c r="AL55" i="1"/>
  <c r="AS54" i="1"/>
  <c r="AP54" i="1"/>
  <c r="AN54" i="1"/>
  <c r="AL54" i="1"/>
  <c r="AS53" i="1"/>
  <c r="AP53" i="1"/>
  <c r="AN53" i="1"/>
  <c r="AL53" i="1"/>
  <c r="AS52" i="1"/>
  <c r="AP52" i="1"/>
  <c r="AN52" i="1"/>
  <c r="AL52" i="1"/>
  <c r="AS51" i="1"/>
  <c r="AP51" i="1"/>
  <c r="AN51" i="1"/>
  <c r="AL51" i="1"/>
  <c r="AS50" i="1"/>
  <c r="AP50" i="1"/>
  <c r="AN50" i="1"/>
  <c r="AL50" i="1"/>
  <c r="AS49" i="1"/>
  <c r="AP49" i="1"/>
  <c r="AN49" i="1"/>
  <c r="AL49" i="1"/>
  <c r="AS48" i="1"/>
  <c r="AP48" i="1"/>
  <c r="AN48" i="1"/>
  <c r="AL48" i="1"/>
  <c r="AS47" i="1"/>
  <c r="AP47" i="1"/>
  <c r="AN47" i="1"/>
  <c r="AL47" i="1"/>
  <c r="AS46" i="1"/>
  <c r="AL46" i="1"/>
  <c r="AS45" i="1"/>
  <c r="AP45" i="1"/>
  <c r="AN45" i="1"/>
  <c r="AL45" i="1"/>
  <c r="AS44" i="1"/>
  <c r="AP44" i="1"/>
  <c r="AN44" i="1"/>
  <c r="AL44" i="1"/>
  <c r="AS43" i="1"/>
  <c r="AP43" i="1"/>
  <c r="AN43" i="1"/>
  <c r="AL43" i="1"/>
  <c r="AS42" i="1"/>
  <c r="AP42" i="1"/>
  <c r="AN42" i="1"/>
  <c r="AL42" i="1"/>
  <c r="AS41" i="1"/>
  <c r="AP41" i="1"/>
  <c r="AN41" i="1"/>
  <c r="AL41" i="1"/>
  <c r="AS40" i="1"/>
  <c r="AP40" i="1"/>
  <c r="AN40" i="1"/>
  <c r="AL40" i="1"/>
  <c r="AS39" i="1"/>
  <c r="AP39" i="1"/>
  <c r="AN39" i="1"/>
  <c r="AL39" i="1"/>
  <c r="AS38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P35" i="1"/>
  <c r="AN35" i="1"/>
  <c r="AL35" i="1"/>
  <c r="AS34" i="1"/>
  <c r="AP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L224" i="1" l="1"/>
  <c r="AN224" i="1"/>
  <c r="AP224" i="1"/>
  <c r="AS224" i="1"/>
  <c r="AT221" i="1" s="1"/>
  <c r="AU221" i="1" s="1"/>
  <c r="K224" i="1"/>
  <c r="AL224" i="1"/>
  <c r="AT223" i="1" l="1"/>
  <c r="AU223" i="1" s="1"/>
  <c r="AT222" i="1"/>
  <c r="AU222" i="1" s="1"/>
  <c r="AT220" i="1"/>
  <c r="AU220" i="1" s="1"/>
  <c r="AT212" i="1"/>
  <c r="AU212" i="1" s="1"/>
  <c r="AT217" i="1"/>
  <c r="AU217" i="1" s="1"/>
  <c r="AT218" i="1"/>
  <c r="AU218" i="1" s="1"/>
  <c r="AT216" i="1"/>
  <c r="AU216" i="1" s="1"/>
  <c r="AT215" i="1"/>
  <c r="AU215" i="1" s="1"/>
  <c r="AT214" i="1"/>
  <c r="AU214" i="1" s="1"/>
  <c r="AT213" i="1"/>
  <c r="AU213" i="1" s="1"/>
  <c r="AT211" i="1"/>
  <c r="AU211" i="1" s="1"/>
  <c r="AT209" i="1"/>
  <c r="AU209" i="1" s="1"/>
  <c r="AT210" i="1"/>
  <c r="AU210" i="1" s="1"/>
  <c r="AT207" i="1"/>
  <c r="AU207" i="1" s="1"/>
  <c r="AT208" i="1"/>
  <c r="AU208" i="1" s="1"/>
  <c r="AT111" i="1"/>
  <c r="AU111" i="1" s="1"/>
  <c r="AT132" i="1"/>
  <c r="AU132" i="1" s="1"/>
  <c r="C227" i="1"/>
  <c r="AT174" i="1"/>
  <c r="AU174" i="1" s="1"/>
  <c r="AT67" i="1"/>
  <c r="AU67" i="1" s="1"/>
  <c r="AT91" i="1"/>
  <c r="AU91" i="1" s="1"/>
  <c r="AT166" i="1"/>
  <c r="AU166" i="1" s="1"/>
  <c r="AT168" i="1"/>
  <c r="AU168" i="1" s="1"/>
  <c r="AT82" i="1"/>
  <c r="AU82" i="1" s="1"/>
  <c r="AT85" i="1"/>
  <c r="AU85" i="1" s="1"/>
  <c r="AT60" i="1"/>
  <c r="AU60" i="1" s="1"/>
  <c r="AT159" i="1"/>
  <c r="AU159" i="1" s="1"/>
  <c r="AT64" i="1"/>
  <c r="AU64" i="1" s="1"/>
  <c r="AT120" i="1"/>
  <c r="AU120" i="1" s="1"/>
  <c r="AT199" i="1"/>
  <c r="AU199" i="1" s="1"/>
  <c r="AT123" i="1"/>
  <c r="AU123" i="1" s="1"/>
  <c r="AT203" i="1"/>
  <c r="AU203" i="1" s="1"/>
  <c r="AT102" i="1"/>
  <c r="AU102" i="1" s="1"/>
  <c r="AT190" i="1"/>
  <c r="AU190" i="1" s="1"/>
  <c r="AT135" i="1"/>
  <c r="AU135" i="1" s="1"/>
  <c r="AT70" i="1"/>
  <c r="AU70" i="1" s="1"/>
  <c r="AT192" i="1"/>
  <c r="AU192" i="1" s="1"/>
  <c r="AT96" i="1"/>
  <c r="AU96" i="1" s="1"/>
  <c r="AT172" i="1"/>
  <c r="AU172" i="1" s="1"/>
  <c r="AT81" i="1"/>
  <c r="AU81" i="1" s="1"/>
  <c r="AT189" i="1"/>
  <c r="AU189" i="1" s="1"/>
  <c r="AT138" i="1"/>
  <c r="AU138" i="1" s="1"/>
  <c r="AT59" i="1"/>
  <c r="AU59" i="1" s="1"/>
  <c r="AT145" i="1"/>
  <c r="AU145" i="1" s="1"/>
  <c r="AT171" i="1"/>
  <c r="AU171" i="1" s="1"/>
  <c r="AT204" i="1"/>
  <c r="AU204" i="1" s="1"/>
  <c r="AT193" i="1"/>
  <c r="AU193" i="1" s="1"/>
  <c r="AT30" i="1"/>
  <c r="AU30" i="1" s="1"/>
  <c r="AT46" i="1"/>
  <c r="AU46" i="1" s="1"/>
  <c r="AT53" i="1"/>
  <c r="AU53" i="1" s="1"/>
  <c r="AT160" i="1"/>
  <c r="AU160" i="1" s="1"/>
  <c r="AT139" i="1"/>
  <c r="AU139" i="1" s="1"/>
  <c r="AT133" i="1"/>
  <c r="AU133" i="1" s="1"/>
  <c r="AT178" i="1"/>
  <c r="AU178" i="1" s="1"/>
  <c r="AT196" i="1"/>
  <c r="AU196" i="1" s="1"/>
  <c r="AT136" i="1"/>
  <c r="AU136" i="1" s="1"/>
  <c r="AT65" i="1"/>
  <c r="AU65" i="1" s="1"/>
  <c r="AT156" i="1"/>
  <c r="AU156" i="1" s="1"/>
  <c r="AT84" i="1"/>
  <c r="AU84" i="1" s="1"/>
  <c r="AT118" i="1"/>
  <c r="AU118" i="1" s="1"/>
  <c r="AT130" i="1"/>
  <c r="AU130" i="1" s="1"/>
  <c r="AT37" i="1"/>
  <c r="AU37" i="1" s="1"/>
  <c r="AT44" i="1"/>
  <c r="AU44" i="1" s="1"/>
  <c r="AT31" i="1"/>
  <c r="AU31" i="1" s="1"/>
  <c r="AT177" i="1"/>
  <c r="AU177" i="1" s="1"/>
  <c r="AT112" i="1"/>
  <c r="AU112" i="1" s="1"/>
  <c r="AT28" i="1"/>
  <c r="AU28" i="1" s="1"/>
  <c r="AT183" i="1"/>
  <c r="AU183" i="1" s="1"/>
  <c r="AT22" i="1"/>
  <c r="AU22" i="1" s="1"/>
  <c r="AT7" i="1"/>
  <c r="AU7" i="1" s="1"/>
  <c r="AT169" i="1"/>
  <c r="AU169" i="1" s="1"/>
  <c r="AT62" i="1"/>
  <c r="AU62" i="1" s="1"/>
  <c r="AT184" i="1"/>
  <c r="AU184" i="1" s="1"/>
  <c r="AT76" i="1"/>
  <c r="AU76" i="1" s="1"/>
  <c r="AT16" i="1"/>
  <c r="AU16" i="1" s="1"/>
  <c r="AT33" i="1"/>
  <c r="AU33" i="1" s="1"/>
  <c r="AT165" i="1"/>
  <c r="AU165" i="1" s="1"/>
  <c r="AT56" i="1"/>
  <c r="AU56" i="1" s="1"/>
  <c r="AT205" i="1"/>
  <c r="AU205" i="1" s="1"/>
  <c r="AT200" i="1"/>
  <c r="AU200" i="1" s="1"/>
  <c r="AT194" i="1"/>
  <c r="AU194" i="1" s="1"/>
  <c r="AT188" i="1"/>
  <c r="AU188" i="1" s="1"/>
  <c r="AT182" i="1"/>
  <c r="AU182" i="1" s="1"/>
  <c r="AT176" i="1"/>
  <c r="AU176" i="1" s="1"/>
  <c r="AT170" i="1"/>
  <c r="AU170" i="1" s="1"/>
  <c r="AT164" i="1"/>
  <c r="AU164" i="1" s="1"/>
  <c r="AT158" i="1"/>
  <c r="AU158" i="1" s="1"/>
  <c r="AT152" i="1"/>
  <c r="AU152" i="1" s="1"/>
  <c r="AT146" i="1"/>
  <c r="AU146" i="1" s="1"/>
  <c r="AT140" i="1"/>
  <c r="AU140" i="1" s="1"/>
  <c r="AT134" i="1"/>
  <c r="AU134" i="1" s="1"/>
  <c r="AT128" i="1"/>
  <c r="AU128" i="1" s="1"/>
  <c r="AT122" i="1"/>
  <c r="AU122" i="1" s="1"/>
  <c r="AT116" i="1"/>
  <c r="AU116" i="1" s="1"/>
  <c r="AT110" i="1"/>
  <c r="AU110" i="1" s="1"/>
  <c r="AT104" i="1"/>
  <c r="AU104" i="1" s="1"/>
  <c r="AT98" i="1"/>
  <c r="AU98" i="1" s="1"/>
  <c r="AT92" i="1"/>
  <c r="AU92" i="1" s="1"/>
  <c r="AT86" i="1"/>
  <c r="AU86" i="1" s="1"/>
  <c r="AT80" i="1"/>
  <c r="AU80" i="1" s="1"/>
  <c r="AT74" i="1"/>
  <c r="AU74" i="1" s="1"/>
  <c r="AT69" i="1"/>
  <c r="AU69" i="1" s="1"/>
  <c r="AT48" i="1"/>
  <c r="AU48" i="1" s="1"/>
  <c r="AT219" i="1"/>
  <c r="AU219" i="1" s="1"/>
  <c r="AT197" i="1"/>
  <c r="AU197" i="1" s="1"/>
  <c r="AT179" i="1"/>
  <c r="AU179" i="1" s="1"/>
  <c r="AT161" i="1"/>
  <c r="AU161" i="1" s="1"/>
  <c r="AT143" i="1"/>
  <c r="AU143" i="1" s="1"/>
  <c r="AT125" i="1"/>
  <c r="AU125" i="1" s="1"/>
  <c r="AT107" i="1"/>
  <c r="AU107" i="1" s="1"/>
  <c r="AT89" i="1"/>
  <c r="AU89" i="1" s="1"/>
  <c r="AT72" i="1"/>
  <c r="AU72" i="1" s="1"/>
  <c r="AT51" i="1"/>
  <c r="AU51" i="1" s="1"/>
  <c r="AT185" i="1"/>
  <c r="AU185" i="1" s="1"/>
  <c r="AT167" i="1"/>
  <c r="AU167" i="1" s="1"/>
  <c r="AT149" i="1"/>
  <c r="AU149" i="1" s="1"/>
  <c r="AT131" i="1"/>
  <c r="AU131" i="1" s="1"/>
  <c r="AT113" i="1"/>
  <c r="AU113" i="1" s="1"/>
  <c r="AT95" i="1"/>
  <c r="AU95" i="1" s="1"/>
  <c r="AT77" i="1"/>
  <c r="AU77" i="1" s="1"/>
  <c r="AT57" i="1"/>
  <c r="AU57" i="1" s="1"/>
  <c r="AT39" i="1"/>
  <c r="AU39" i="1" s="1"/>
  <c r="AT42" i="1"/>
  <c r="AU42" i="1" s="1"/>
  <c r="AT101" i="1"/>
  <c r="AU101" i="1" s="1"/>
  <c r="AT45" i="1"/>
  <c r="AU45" i="1" s="1"/>
  <c r="AT35" i="1"/>
  <c r="AU35" i="1" s="1"/>
  <c r="AT26" i="1"/>
  <c r="AU26" i="1" s="1"/>
  <c r="AT17" i="1"/>
  <c r="AU17" i="1" s="1"/>
  <c r="AT8" i="1"/>
  <c r="AU8" i="1" s="1"/>
  <c r="AT54" i="1"/>
  <c r="AU54" i="1" s="1"/>
  <c r="AT155" i="1"/>
  <c r="AU155" i="1" s="1"/>
  <c r="AT43" i="1"/>
  <c r="AU43" i="1" s="1"/>
  <c r="AT38" i="1"/>
  <c r="AU38" i="1" s="1"/>
  <c r="AT20" i="1"/>
  <c r="AU20" i="1" s="1"/>
  <c r="AT11" i="1"/>
  <c r="AU11" i="1" s="1"/>
  <c r="AT173" i="1"/>
  <c r="AU173" i="1" s="1"/>
  <c r="AT119" i="1"/>
  <c r="AU119" i="1" s="1"/>
  <c r="AT66" i="1"/>
  <c r="AU66" i="1" s="1"/>
  <c r="AT52" i="1"/>
  <c r="AU52" i="1" s="1"/>
  <c r="AT41" i="1"/>
  <c r="AU41" i="1" s="1"/>
  <c r="AT32" i="1"/>
  <c r="AU32" i="1" s="1"/>
  <c r="AT23" i="1"/>
  <c r="AU23" i="1" s="1"/>
  <c r="AT14" i="1"/>
  <c r="AU14" i="1" s="1"/>
  <c r="AT5" i="1"/>
  <c r="AU5" i="1" s="1"/>
  <c r="AT63" i="1"/>
  <c r="AU63" i="1" s="1"/>
  <c r="AT50" i="1"/>
  <c r="AU50" i="1" s="1"/>
  <c r="AT191" i="1"/>
  <c r="AU191" i="1" s="1"/>
  <c r="AT137" i="1"/>
  <c r="AU137" i="1" s="1"/>
  <c r="AT83" i="1"/>
  <c r="AU83" i="1" s="1"/>
  <c r="AT29" i="1"/>
  <c r="AU29" i="1" s="1"/>
  <c r="AT79" i="1"/>
  <c r="AU79" i="1" s="1"/>
  <c r="AT10" i="1"/>
  <c r="AU10" i="1" s="1"/>
  <c r="AT27" i="1"/>
  <c r="AU27" i="1" s="1"/>
  <c r="AT124" i="1"/>
  <c r="AU124" i="1" s="1"/>
  <c r="AT21" i="1"/>
  <c r="AU21" i="1" s="1"/>
  <c r="AT55" i="1"/>
  <c r="AU55" i="1" s="1"/>
  <c r="AT201" i="1"/>
  <c r="AU201" i="1" s="1"/>
  <c r="AT15" i="1"/>
  <c r="AU15" i="1" s="1"/>
  <c r="AT115" i="1"/>
  <c r="AU115" i="1" s="1"/>
  <c r="AT4" i="1"/>
  <c r="AU4" i="1" s="1"/>
  <c r="AT186" i="1"/>
  <c r="AU186" i="1" s="1"/>
  <c r="AT150" i="1"/>
  <c r="AU150" i="1" s="1"/>
  <c r="AT114" i="1"/>
  <c r="AU114" i="1" s="1"/>
  <c r="AT78" i="1"/>
  <c r="AU78" i="1" s="1"/>
  <c r="AT163" i="1"/>
  <c r="AU163" i="1" s="1"/>
  <c r="AT109" i="1"/>
  <c r="AU109" i="1" s="1"/>
  <c r="AT117" i="1"/>
  <c r="AU117" i="1" s="1"/>
  <c r="AT105" i="1"/>
  <c r="AU105" i="1" s="1"/>
  <c r="AT157" i="1"/>
  <c r="AU157" i="1" s="1"/>
  <c r="AT103" i="1"/>
  <c r="AU103" i="1" s="1"/>
  <c r="AT58" i="1"/>
  <c r="AU58" i="1" s="1"/>
  <c r="AT18" i="1"/>
  <c r="AU18" i="1" s="1"/>
  <c r="AT97" i="1"/>
  <c r="AU97" i="1" s="1"/>
  <c r="AT12" i="1"/>
  <c r="AU12" i="1" s="1"/>
  <c r="AT34" i="1"/>
  <c r="AU34" i="1" s="1"/>
  <c r="AT147" i="1"/>
  <c r="AU147" i="1" s="1"/>
  <c r="AT6" i="1"/>
  <c r="AU6" i="1" s="1"/>
  <c r="AT88" i="1"/>
  <c r="AU88" i="1" s="1"/>
  <c r="AT180" i="1"/>
  <c r="AU180" i="1" s="1"/>
  <c r="AT144" i="1"/>
  <c r="AU144" i="1" s="1"/>
  <c r="AT108" i="1"/>
  <c r="AU108" i="1" s="1"/>
  <c r="AT73" i="1"/>
  <c r="AU73" i="1" s="1"/>
  <c r="AT154" i="1"/>
  <c r="AU154" i="1" s="1"/>
  <c r="AT100" i="1"/>
  <c r="AU100" i="1" s="1"/>
  <c r="AT206" i="1"/>
  <c r="AU206" i="1" s="1"/>
  <c r="AT99" i="1"/>
  <c r="AU99" i="1" s="1"/>
  <c r="AT195" i="1"/>
  <c r="AU195" i="1" s="1"/>
  <c r="AT87" i="1"/>
  <c r="AU87" i="1" s="1"/>
  <c r="AT202" i="1"/>
  <c r="AU202" i="1" s="1"/>
  <c r="AT148" i="1"/>
  <c r="AU148" i="1" s="1"/>
  <c r="AT94" i="1"/>
  <c r="AU94" i="1" s="1"/>
  <c r="AT187" i="1"/>
  <c r="AU187" i="1" s="1"/>
  <c r="AT47" i="1"/>
  <c r="AU47" i="1" s="1"/>
  <c r="AT75" i="1"/>
  <c r="AU75" i="1" s="1"/>
  <c r="AT9" i="1"/>
  <c r="AU9" i="1" s="1"/>
  <c r="AT71" i="1"/>
  <c r="AU71" i="1" s="1"/>
  <c r="AT25" i="1"/>
  <c r="AU25" i="1" s="1"/>
  <c r="AT93" i="1"/>
  <c r="AU93" i="1" s="1"/>
  <c r="AT40" i="1"/>
  <c r="AU40" i="1" s="1"/>
  <c r="AT198" i="1"/>
  <c r="AU198" i="1" s="1"/>
  <c r="AT162" i="1"/>
  <c r="AU162" i="1" s="1"/>
  <c r="AT126" i="1"/>
  <c r="AU126" i="1" s="1"/>
  <c r="AT90" i="1"/>
  <c r="AU90" i="1" s="1"/>
  <c r="AT181" i="1"/>
  <c r="AU181" i="1" s="1"/>
  <c r="AT127" i="1"/>
  <c r="AU127" i="1" s="1"/>
  <c r="AT153" i="1"/>
  <c r="AU153" i="1" s="1"/>
  <c r="AT141" i="1"/>
  <c r="AU141" i="1" s="1"/>
  <c r="AT3" i="1"/>
  <c r="AT175" i="1"/>
  <c r="AU175" i="1" s="1"/>
  <c r="AT121" i="1"/>
  <c r="AU121" i="1" s="1"/>
  <c r="AT68" i="1"/>
  <c r="AU68" i="1" s="1"/>
  <c r="AT106" i="1"/>
  <c r="AU106" i="1" s="1"/>
  <c r="AT19" i="1"/>
  <c r="AU19" i="1" s="1"/>
  <c r="AT36" i="1"/>
  <c r="AU36" i="1" s="1"/>
  <c r="AT151" i="1"/>
  <c r="AU151" i="1" s="1"/>
  <c r="AT49" i="1"/>
  <c r="AU49" i="1" s="1"/>
  <c r="AT129" i="1"/>
  <c r="AU129" i="1" s="1"/>
  <c r="AT24" i="1"/>
  <c r="AU24" i="1" s="1"/>
  <c r="AT142" i="1"/>
  <c r="AU142" i="1" s="1"/>
  <c r="AT13" i="1"/>
  <c r="AU13" i="1" s="1"/>
  <c r="AT61" i="1"/>
  <c r="AU61" i="1" s="1"/>
  <c r="AT224" i="1" l="1"/>
  <c r="AU3" i="1"/>
  <c r="AU224" i="1" s="1"/>
</calcChain>
</file>

<file path=xl/sharedStrings.xml><?xml version="1.0" encoding="utf-8"?>
<sst xmlns="http://schemas.openxmlformats.org/spreadsheetml/2006/main" count="1725" uniqueCount="281">
  <si>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</si>
  <si>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</si>
  <si>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</si>
  <si>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</si>
  <si>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</si>
  <si>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</si>
  <si>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</si>
  <si>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</si>
  <si>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</si>
  <si>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</si>
  <si>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</si>
  <si>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</si>
  <si>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</si>
  <si>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</si>
  <si>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</si>
  <si>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</si>
  <si>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</si>
  <si>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</si>
  <si>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</si>
  <si>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</si>
  <si>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</si>
  <si>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</si>
  <si>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</si>
  <si>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</si>
  <si>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</si>
  <si>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</si>
  <si>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</si>
  <si>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</si>
  <si>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</si>
  <si>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</si>
  <si>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</si>
  <si>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</si>
  <si>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</si>
  <si>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</si>
  <si>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</si>
  <si>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</si>
  <si>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</si>
  <si>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</si>
  <si>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</si>
  <si>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</si>
  <si>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</si>
  <si>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</si>
  <si>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</si>
  <si>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</si>
  <si>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</si>
  <si>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</si>
  <si>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</si>
  <si>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</si>
  <si>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</si>
  <si>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02-0001-000</t>
  </si>
  <si>
    <t>SONSTENG/ROBERT/FOUNDATION</t>
  </si>
  <si>
    <t>1150 WISCONSIN AVENUE</t>
  </si>
  <si>
    <t>BENSON MN 56215</t>
  </si>
  <si>
    <t>NENE</t>
  </si>
  <si>
    <t>1</t>
  </si>
  <si>
    <t>122</t>
  </si>
  <si>
    <t>39</t>
  </si>
  <si>
    <t>SENE</t>
  </si>
  <si>
    <t>02-0002-000</t>
  </si>
  <si>
    <t>NWNE</t>
  </si>
  <si>
    <t>02-0003-000</t>
  </si>
  <si>
    <t>SCHLUTER REV LIV TR/GEORGE/&amp;</t>
  </si>
  <si>
    <t>6610 CHESSHIRE LANE</t>
  </si>
  <si>
    <t>MAPLE GROVE MN 55311</t>
  </si>
  <si>
    <t>SWNE</t>
  </si>
  <si>
    <t>NWSE</t>
  </si>
  <si>
    <t>SWSE</t>
  </si>
  <si>
    <t>02-0004-000</t>
  </si>
  <si>
    <t>NESE</t>
  </si>
  <si>
    <t>SESE</t>
  </si>
  <si>
    <t>02-0004-100</t>
  </si>
  <si>
    <t>SIETSEMA/CASSANDRA</t>
  </si>
  <si>
    <t>598 70TH STREET NE</t>
  </si>
  <si>
    <t>02-0005-000</t>
  </si>
  <si>
    <t>SVINGEN/SCOTT GARY</t>
  </si>
  <si>
    <t>1055 30TH AVENUE SW</t>
  </si>
  <si>
    <t>SENW</t>
  </si>
  <si>
    <t>NWSW</t>
  </si>
  <si>
    <t>NESW</t>
  </si>
  <si>
    <t>02-0005-100</t>
  </si>
  <si>
    <t>SVINGEN/GARY &amp; KATHY</t>
  </si>
  <si>
    <t>745 50TH AVENUE NE</t>
  </si>
  <si>
    <t>02-0006-000</t>
  </si>
  <si>
    <t>SESW</t>
  </si>
  <si>
    <t>SWSW</t>
  </si>
  <si>
    <t>02-0006-100</t>
  </si>
  <si>
    <t>MCHALE/PATRICK J/REV TRUST</t>
  </si>
  <si>
    <t>16658 IVYWOOD STREET NW</t>
  </si>
  <si>
    <t>ANDOVER MN 55304</t>
  </si>
  <si>
    <t>02-0007-000</t>
  </si>
  <si>
    <t>NELSON/TERESA</t>
  </si>
  <si>
    <t>440 70TH STREET NE</t>
  </si>
  <si>
    <t>2</t>
  </si>
  <si>
    <t>02-0007-050</t>
  </si>
  <si>
    <t>JAEGER/JEREMIAH</t>
  </si>
  <si>
    <t>1008 13TH STREET NORTH PO BOX 8</t>
  </si>
  <si>
    <t>02-0009-000</t>
  </si>
  <si>
    <t>LEE/SCOTT &amp; CATHERINE</t>
  </si>
  <si>
    <t>670 50TH AVENUE NE</t>
  </si>
  <si>
    <t>02-0053-000</t>
  </si>
  <si>
    <t>GILL/JOHN &amp; TEMPLE</t>
  </si>
  <si>
    <t>480 60TH STREET NE</t>
  </si>
  <si>
    <t>11</t>
  </si>
  <si>
    <t>02-0055-000</t>
  </si>
  <si>
    <t>02-0055-100</t>
  </si>
  <si>
    <t>02-0058-000</t>
  </si>
  <si>
    <t>12</t>
  </si>
  <si>
    <t>02-0059-000</t>
  </si>
  <si>
    <t>JENSEN/SAM &amp; BRENDA</t>
  </si>
  <si>
    <t>667 50TH AVENUE NE</t>
  </si>
  <si>
    <t>NWNW</t>
  </si>
  <si>
    <t>NENW</t>
  </si>
  <si>
    <t>SWNW</t>
  </si>
  <si>
    <t>02-0060-000</t>
  </si>
  <si>
    <t>02-0060-100</t>
  </si>
  <si>
    <t>HONEBRINK/BENJAMIN &amp; ERIN</t>
  </si>
  <si>
    <t>510 60TH STREET NE</t>
  </si>
  <si>
    <t>02-0061-000</t>
  </si>
  <si>
    <t>HANSON/BRADLEY/TRUST</t>
  </si>
  <si>
    <t>375 70TH STREET NE</t>
  </si>
  <si>
    <t>02-0061-100</t>
  </si>
  <si>
    <t>U S FISH &amp; WILDLIFE</t>
  </si>
  <si>
    <t>02-0062-000</t>
  </si>
  <si>
    <t>13</t>
  </si>
  <si>
    <t>02-0062-100</t>
  </si>
  <si>
    <t>UNITED STATES OF AMERICA</t>
  </si>
  <si>
    <t>02-0063-000</t>
  </si>
  <si>
    <t>02-0064-000</t>
  </si>
  <si>
    <t>02-0065-000</t>
  </si>
  <si>
    <t>SIMONSON RYSDAHL FAMILY LLP</t>
  </si>
  <si>
    <t>4481 MCALLISTER AVENUE NE</t>
  </si>
  <si>
    <t>02-0066-000</t>
  </si>
  <si>
    <t>02-0067-000</t>
  </si>
  <si>
    <t>02-0068-000</t>
  </si>
  <si>
    <t>LAGRED ETAL/JUANITA</t>
  </si>
  <si>
    <t>465 60TH STREET NE</t>
  </si>
  <si>
    <t>14</t>
  </si>
  <si>
    <t>02-0068-100</t>
  </si>
  <si>
    <t>02-0068-150</t>
  </si>
  <si>
    <t>02-0070-100</t>
  </si>
  <si>
    <t>GOMER/ROLFE A &amp; PATRICIA</t>
  </si>
  <si>
    <t>735 40TH AVENUE NE</t>
  </si>
  <si>
    <t>LOT 2SW</t>
  </si>
  <si>
    <t>02-0071-000</t>
  </si>
  <si>
    <t>HORTON/KARI/ETAL</t>
  </si>
  <si>
    <t>10512 MAPLE LANE</t>
  </si>
  <si>
    <t>ROGERS MN 55374</t>
  </si>
  <si>
    <t>02-0122-000</t>
  </si>
  <si>
    <t>8K'S LLLP</t>
  </si>
  <si>
    <t>9820 135TH STREET NW</t>
  </si>
  <si>
    <t>PENNOCK MN 56279</t>
  </si>
  <si>
    <t>23</t>
  </si>
  <si>
    <t>02-0123-000</t>
  </si>
  <si>
    <t>BRIDGLAND/DARWIN H</t>
  </si>
  <si>
    <t>405 14TH AVENUE NORTH</t>
  </si>
  <si>
    <t>HOPKINS MN 55343</t>
  </si>
  <si>
    <t>02-0123-100</t>
  </si>
  <si>
    <t>02-0124-000</t>
  </si>
  <si>
    <t>NELSON/GENE A &amp; VIRGINIA</t>
  </si>
  <si>
    <t>440 40TH STREET NE</t>
  </si>
  <si>
    <t>02-0125-000</t>
  </si>
  <si>
    <t>LARSON/BRUCE J &amp; JULIE L</t>
  </si>
  <si>
    <t>25797 SILVER BEACH ROAD</t>
  </si>
  <si>
    <t>GLENWOOD MN 56334</t>
  </si>
  <si>
    <t>02-0126-000</t>
  </si>
  <si>
    <t>02-0127-000</t>
  </si>
  <si>
    <t>TOLIFSON/KEITH E &amp; LYNN A</t>
  </si>
  <si>
    <t>590 45TH STREET NE</t>
  </si>
  <si>
    <t>24</t>
  </si>
  <si>
    <t>02-0127-100</t>
  </si>
  <si>
    <t>02-0128-000</t>
  </si>
  <si>
    <t>02-0128-100</t>
  </si>
  <si>
    <t>HOLLEMAN/JAMES &amp; KATHRYN/AND</t>
  </si>
  <si>
    <t>507 MEADOW LANE</t>
  </si>
  <si>
    <t>02-0129-000</t>
  </si>
  <si>
    <t>02-0130-000</t>
  </si>
  <si>
    <t>02-0135-000</t>
  </si>
  <si>
    <t>STATE OF MN-LAND &amp; MINERALS</t>
  </si>
  <si>
    <t>TAX SPECIALIST, BOX 45 500 LAFAYETTE ROAD</t>
  </si>
  <si>
    <t>ST PAUL MN 55155</t>
  </si>
  <si>
    <t>26</t>
  </si>
  <si>
    <t>02-0136-000</t>
  </si>
  <si>
    <t>02-0137-000</t>
  </si>
  <si>
    <t>OSE/ERIC J &amp; DEBRA JO</t>
  </si>
  <si>
    <t>415 40TH STREET NE</t>
  </si>
  <si>
    <t>02-0137-100</t>
  </si>
  <si>
    <t>STATE OF MINNESOTA-DNR</t>
  </si>
  <si>
    <t>TAX SPECIALIST BOX 30 500 LAFAYETTE ROAD</t>
  </si>
  <si>
    <t>02-0144-000</t>
  </si>
  <si>
    <t>27</t>
  </si>
  <si>
    <t>03-0098-000</t>
  </si>
  <si>
    <t>SKARSTEN/MILTON A/LIV TRUST</t>
  </si>
  <si>
    <t>601 11TH STREET SOUTH</t>
  </si>
  <si>
    <t>5</t>
  </si>
  <si>
    <t>38</t>
  </si>
  <si>
    <t>03-0099-000</t>
  </si>
  <si>
    <t>NELSON/SCOTT/ETAL</t>
  </si>
  <si>
    <t>995 70TH ST NE</t>
  </si>
  <si>
    <t>03-0100-000</t>
  </si>
  <si>
    <t>03-0101-000</t>
  </si>
  <si>
    <t>NELSON/SCOTT &amp; BRENDA</t>
  </si>
  <si>
    <t>725 70TH AVENUE NE</t>
  </si>
  <si>
    <t>03-0104-000</t>
  </si>
  <si>
    <t>6</t>
  </si>
  <si>
    <t>03-0105-000</t>
  </si>
  <si>
    <t>03-0106-000</t>
  </si>
  <si>
    <t>OVERLIE/DIANE</t>
  </si>
  <si>
    <t>915 WILLOW WAY</t>
  </si>
  <si>
    <t>03-0106-100</t>
  </si>
  <si>
    <t>03-0107-000</t>
  </si>
  <si>
    <t>FAHL/JONATHAN &amp; SHERRI</t>
  </si>
  <si>
    <t>340 30TH AVENUE NE</t>
  </si>
  <si>
    <t>03-0107-100</t>
  </si>
  <si>
    <t>03-0108-000</t>
  </si>
  <si>
    <t>7</t>
  </si>
  <si>
    <t>03-0108-100</t>
  </si>
  <si>
    <t>03-0109-000</t>
  </si>
  <si>
    <t>GEYER/DENNIS &amp; KAREN</t>
  </si>
  <si>
    <t>685 60TH AVENUE NE</t>
  </si>
  <si>
    <t>03-0109-100</t>
  </si>
  <si>
    <t>03-0109-150</t>
  </si>
  <si>
    <t>03-0109-200</t>
  </si>
  <si>
    <t>JACOBSON/JEFFREY &amp; LESLIE</t>
  </si>
  <si>
    <t>645 70TH STREET NE</t>
  </si>
  <si>
    <t>03-0110-000</t>
  </si>
  <si>
    <t>U S FISH &amp; WILDLIFE SERVICE</t>
  </si>
  <si>
    <t>5600 AMERICAN BLVD W SUITE 990</t>
  </si>
  <si>
    <t>03-0110-100</t>
  </si>
  <si>
    <t>03-0110-200</t>
  </si>
  <si>
    <t>03-0110-300</t>
  </si>
  <si>
    <t>03-0110-400</t>
  </si>
  <si>
    <t>03-0195-000</t>
  </si>
  <si>
    <t>18</t>
  </si>
  <si>
    <t>03-0195-100</t>
  </si>
  <si>
    <t>03-0195-200</t>
  </si>
  <si>
    <t>03-0195-300</t>
  </si>
  <si>
    <t>03-0197-000</t>
  </si>
  <si>
    <t>SKARSTEN/ALICE</t>
  </si>
  <si>
    <t>555 40TH STREET NE</t>
  </si>
  <si>
    <t>19</t>
  </si>
  <si>
    <t>03-0198-000</t>
  </si>
  <si>
    <t>TANGEN/MORGAN/ &amp; RYAN JENSEN</t>
  </si>
  <si>
    <t>615 45TH ST NE</t>
  </si>
  <si>
    <t>03-0198-100</t>
  </si>
  <si>
    <t>03-0198-300</t>
  </si>
  <si>
    <t>18-0170-000</t>
  </si>
  <si>
    <t>NELSON/LORNA/.L.E.</t>
  </si>
  <si>
    <t>31</t>
  </si>
  <si>
    <t>123</t>
  </si>
  <si>
    <t>18-0172-000</t>
  </si>
  <si>
    <t>NELSON/TROY</t>
  </si>
  <si>
    <t>27750 340TH ST</t>
  </si>
  <si>
    <t>18-0172-001</t>
  </si>
  <si>
    <t>27750 340TH ST P.O. BOX 201</t>
  </si>
  <si>
    <t>18-0178-000</t>
  </si>
  <si>
    <t>NELSON/MARK L &amp; MELINDA</t>
  </si>
  <si>
    <t>33828 270TH AVE</t>
  </si>
  <si>
    <t>32</t>
  </si>
  <si>
    <t>18-0178-001</t>
  </si>
  <si>
    <t>40TH ST NE</t>
  </si>
  <si>
    <t>45TH ST NE</t>
  </si>
  <si>
    <t>50TH AVE NE</t>
  </si>
  <si>
    <t>60TH AVE NE</t>
  </si>
  <si>
    <t>60TH ST NE</t>
  </si>
  <si>
    <t>70TH AVE NE</t>
  </si>
  <si>
    <t>80TH ST NE</t>
  </si>
  <si>
    <t>CR 25</t>
  </si>
  <si>
    <t>P.O. BOX 241 1635 HOBAN AVENUE</t>
  </si>
  <si>
    <t>CR 26</t>
  </si>
  <si>
    <t>CR 29</t>
  </si>
  <si>
    <t>TOTAL WATERSHED ACRES:</t>
  </si>
  <si>
    <t>SWIFT CTY RDS</t>
  </si>
  <si>
    <t>BENSON TWP RDS</t>
  </si>
  <si>
    <t>ROLLING FORKS TWP RDS</t>
  </si>
  <si>
    <t>CAMP LAKE TWP RDS</t>
  </si>
  <si>
    <t>GRANT HERFINDAHL 520 27TH AVENUE NE</t>
  </si>
  <si>
    <t>MURDOCK MN 56271</t>
  </si>
  <si>
    <t>BRIAN JERGENSON 23039 310TH ST</t>
  </si>
  <si>
    <t>REBECCA TURNQUIST 300 120TH AVE NE</t>
  </si>
  <si>
    <t>ST MICHAEL MN 55376</t>
  </si>
  <si>
    <t>BLOOMINGTON MN 55437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</si>
</sst>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7"/>
  <sheetViews>
    <sheetView tabSelected="1" topLeftCell="A2" zoomScaleNormal="100" workbookViewId="0">
      <selection activeCell="C150" sqref="C150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3.4257812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2515.1999999999998</v>
      </c>
      <c r="AN1" s="5">
        <v>4192</v>
      </c>
      <c r="AP1" s="5" t="s">
        <v>0</v>
      </c>
      <c r="AU1" s="5" t="s">
        <v>1</v>
      </c>
    </row>
    <row r="2" spans="1:47" ht="68.099999999999994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79.413027944600003</v>
      </c>
      <c r="J3" s="2">
        <v>39.26</v>
      </c>
      <c r="K3" s="2">
        <f t="shared" ref="K3" si="0">SUM(N3,P3,R3,T3,V3,X3,Z3,AB3,AE3,AG3,AI3)</f>
        <v>18.63</v>
      </c>
      <c r="L3" s="2">
        <f t="shared" ref="L3" si="1">SUM(M3,AD3,AK3,AM3,AO3,AQ3,AR3)</f>
        <v>0.24</v>
      </c>
      <c r="M3" s="3">
        <v>0.24</v>
      </c>
      <c r="R3" s="7">
        <v>2.72</v>
      </c>
      <c r="S3" s="5">
        <v>1613.64</v>
      </c>
      <c r="T3" s="8">
        <v>15.75</v>
      </c>
      <c r="U3" s="5">
        <v>2803.1062499999998</v>
      </c>
      <c r="AB3" s="10">
        <v>0.16</v>
      </c>
      <c r="AC3" s="5">
        <v>10.2508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:AS66" si="5">SUM(O3,Q3,S3,U3,W3,Y3,AA3,AC3,AF3,AH3,AJ3)</f>
        <v>4426.9970499999999</v>
      </c>
      <c r="AT3" s="11">
        <f t="shared" ref="AT3:AT34" si="6">(AS3/$AS$224)*100</f>
        <v>0.21725934000944527</v>
      </c>
      <c r="AU3" s="5">
        <f t="shared" ref="AU3:AU66" si="7">(AT3/100)*$AU$1</f>
        <v>217.25934000944528</v>
      </c>
    </row>
    <row r="4" spans="1:47" x14ac:dyDescent="0.25">
      <c r="A4" s="1" t="s">
        <v>49</v>
      </c>
      <c r="B4" s="1" t="s">
        <v>50</v>
      </c>
      <c r="C4" s="1" t="s">
        <v>51</v>
      </c>
      <c r="D4" s="1" t="s">
        <v>52</v>
      </c>
      <c r="E4" s="1" t="s">
        <v>57</v>
      </c>
      <c r="F4" s="1" t="s">
        <v>54</v>
      </c>
      <c r="G4" s="1" t="s">
        <v>55</v>
      </c>
      <c r="H4" s="1" t="s">
        <v>56</v>
      </c>
      <c r="I4" s="2">
        <v>79.413027944600003</v>
      </c>
      <c r="J4" s="2">
        <v>40.01</v>
      </c>
      <c r="K4" s="2">
        <f t="shared" ref="K4:K67" si="8">SUM(N4,P4,R4,T4,V4,X4,Z4,AB4,AE4,AG4,AI4)</f>
        <v>40</v>
      </c>
      <c r="L4" s="2">
        <f t="shared" ref="L4:L67" si="9">SUM(M4,AD4,AK4,AM4,AO4,AQ4,AR4)</f>
        <v>0</v>
      </c>
      <c r="R4" s="7">
        <v>26.46</v>
      </c>
      <c r="S4" s="5">
        <v>15697.395</v>
      </c>
      <c r="T4" s="8">
        <v>13.46</v>
      </c>
      <c r="U4" s="5">
        <v>2395.5435000000002</v>
      </c>
      <c r="AB4" s="10">
        <v>0.08</v>
      </c>
      <c r="AC4" s="5">
        <v>5.1254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18098.063900000001</v>
      </c>
      <c r="AT4" s="11">
        <f t="shared" si="6"/>
        <v>0.88818071797964437</v>
      </c>
      <c r="AU4" s="5">
        <f t="shared" si="7"/>
        <v>888.18071797964433</v>
      </c>
    </row>
    <row r="5" spans="1:47" x14ac:dyDescent="0.25">
      <c r="A5" s="1" t="s">
        <v>58</v>
      </c>
      <c r="B5" s="1" t="s">
        <v>50</v>
      </c>
      <c r="C5" s="1" t="s">
        <v>51</v>
      </c>
      <c r="D5" s="1" t="s">
        <v>52</v>
      </c>
      <c r="E5" s="1" t="s">
        <v>59</v>
      </c>
      <c r="F5" s="1" t="s">
        <v>54</v>
      </c>
      <c r="G5" s="1" t="s">
        <v>55</v>
      </c>
      <c r="H5" s="1" t="s">
        <v>56</v>
      </c>
      <c r="I5" s="2">
        <v>38.962258345099997</v>
      </c>
      <c r="J5" s="2">
        <v>38.96</v>
      </c>
      <c r="K5" s="2">
        <f t="shared" si="8"/>
        <v>2.71</v>
      </c>
      <c r="L5" s="2">
        <f t="shared" si="9"/>
        <v>0.21</v>
      </c>
      <c r="M5" s="3">
        <v>0.21</v>
      </c>
      <c r="R5" s="7">
        <v>2.61</v>
      </c>
      <c r="S5" s="5">
        <v>1548.3824999999999</v>
      </c>
      <c r="T5" s="8">
        <v>0.04</v>
      </c>
      <c r="U5" s="5">
        <v>7.1189999999999998</v>
      </c>
      <c r="AB5" s="10">
        <v>0.06</v>
      </c>
      <c r="AC5" s="5">
        <v>3.8440500000000002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1559.3455499999998</v>
      </c>
      <c r="AT5" s="11">
        <f t="shared" si="6"/>
        <v>7.6526453759363899E-2</v>
      </c>
      <c r="AU5" s="5">
        <f t="shared" si="7"/>
        <v>76.526453759363903</v>
      </c>
    </row>
    <row r="6" spans="1:47" x14ac:dyDescent="0.25">
      <c r="A6" s="1" t="s">
        <v>60</v>
      </c>
      <c r="B6" s="1" t="s">
        <v>61</v>
      </c>
      <c r="C6" s="1" t="s">
        <v>62</v>
      </c>
      <c r="D6" s="1" t="s">
        <v>63</v>
      </c>
      <c r="E6" s="1" t="s">
        <v>64</v>
      </c>
      <c r="F6" s="1" t="s">
        <v>54</v>
      </c>
      <c r="G6" s="1" t="s">
        <v>55</v>
      </c>
      <c r="H6" s="1" t="s">
        <v>56</v>
      </c>
      <c r="I6" s="2">
        <v>119.824807525</v>
      </c>
      <c r="J6" s="2">
        <v>40.01</v>
      </c>
      <c r="K6" s="2">
        <f t="shared" si="8"/>
        <v>34.99</v>
      </c>
      <c r="L6" s="2">
        <f t="shared" si="9"/>
        <v>0</v>
      </c>
      <c r="P6" s="6">
        <v>3.25</v>
      </c>
      <c r="Q6" s="5">
        <v>4325.34375</v>
      </c>
      <c r="R6" s="7">
        <v>30.53</v>
      </c>
      <c r="S6" s="5">
        <v>18111.922500000001</v>
      </c>
      <c r="T6" s="8">
        <v>1.19</v>
      </c>
      <c r="U6" s="5">
        <v>211.79024999999999</v>
      </c>
      <c r="AB6" s="10">
        <v>0.02</v>
      </c>
      <c r="AC6" s="5">
        <v>1.28135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22650.33785</v>
      </c>
      <c r="AT6" s="11">
        <f t="shared" si="6"/>
        <v>1.111588148061214</v>
      </c>
      <c r="AU6" s="5">
        <f t="shared" si="7"/>
        <v>1111.588148061214</v>
      </c>
    </row>
    <row r="7" spans="1:47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65</v>
      </c>
      <c r="F7" s="1" t="s">
        <v>54</v>
      </c>
      <c r="G7" s="1" t="s">
        <v>55</v>
      </c>
      <c r="H7" s="1" t="s">
        <v>56</v>
      </c>
      <c r="I7" s="2">
        <v>119.824807525</v>
      </c>
      <c r="J7" s="2">
        <v>39.93</v>
      </c>
      <c r="K7" s="2">
        <f t="shared" si="8"/>
        <v>39.93</v>
      </c>
      <c r="L7" s="2">
        <f t="shared" si="9"/>
        <v>0</v>
      </c>
      <c r="P7" s="6">
        <v>13.75</v>
      </c>
      <c r="Q7" s="5">
        <v>18299.53125</v>
      </c>
      <c r="R7" s="7">
        <v>14.84</v>
      </c>
      <c r="S7" s="5">
        <v>8803.83</v>
      </c>
      <c r="T7" s="8">
        <v>11.34</v>
      </c>
      <c r="U7" s="5">
        <v>2018.2365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29121.597750000001</v>
      </c>
      <c r="AT7" s="11">
        <f t="shared" si="6"/>
        <v>1.4291717468358256</v>
      </c>
      <c r="AU7" s="5">
        <f t="shared" si="7"/>
        <v>1429.1717468358256</v>
      </c>
    </row>
    <row r="8" spans="1:47" x14ac:dyDescent="0.25">
      <c r="A8" s="1" t="s">
        <v>60</v>
      </c>
      <c r="B8" s="1" t="s">
        <v>61</v>
      </c>
      <c r="C8" s="1" t="s">
        <v>62</v>
      </c>
      <c r="D8" s="1" t="s">
        <v>63</v>
      </c>
      <c r="E8" s="1" t="s">
        <v>66</v>
      </c>
      <c r="F8" s="1" t="s">
        <v>54</v>
      </c>
      <c r="G8" s="1" t="s">
        <v>55</v>
      </c>
      <c r="H8" s="1" t="s">
        <v>56</v>
      </c>
      <c r="I8" s="2">
        <v>119.824807525</v>
      </c>
      <c r="J8" s="2">
        <v>37.93</v>
      </c>
      <c r="K8" s="2">
        <f t="shared" si="8"/>
        <v>37.919999999999995</v>
      </c>
      <c r="L8" s="2">
        <f t="shared" si="9"/>
        <v>0</v>
      </c>
      <c r="N8" s="4">
        <v>0.2</v>
      </c>
      <c r="O8" s="5">
        <v>329</v>
      </c>
      <c r="P8" s="6">
        <v>6.15</v>
      </c>
      <c r="Q8" s="5">
        <v>8184.8812500000004</v>
      </c>
      <c r="R8" s="7">
        <v>21.79</v>
      </c>
      <c r="S8" s="5">
        <v>12926.9175</v>
      </c>
      <c r="T8" s="8">
        <v>4.01</v>
      </c>
      <c r="U8" s="5">
        <v>713.6797499999999</v>
      </c>
      <c r="AB8" s="10">
        <v>5.54</v>
      </c>
      <c r="AC8" s="5">
        <v>354.93394999999998</v>
      </c>
      <c r="AE8" s="2">
        <v>0.23</v>
      </c>
      <c r="AF8" s="5">
        <v>14.735525000000001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22524.147975</v>
      </c>
      <c r="AT8" s="11">
        <f t="shared" si="6"/>
        <v>1.1053952528212285</v>
      </c>
      <c r="AU8" s="5">
        <f t="shared" si="7"/>
        <v>1105.3952528212285</v>
      </c>
    </row>
    <row r="9" spans="1:47" x14ac:dyDescent="0.25">
      <c r="A9" s="1" t="s">
        <v>67</v>
      </c>
      <c r="B9" s="1" t="s">
        <v>61</v>
      </c>
      <c r="C9" s="1" t="s">
        <v>62</v>
      </c>
      <c r="D9" s="1" t="s">
        <v>63</v>
      </c>
      <c r="E9" s="1" t="s">
        <v>68</v>
      </c>
      <c r="F9" s="1" t="s">
        <v>54</v>
      </c>
      <c r="G9" s="1" t="s">
        <v>55</v>
      </c>
      <c r="H9" s="1" t="s">
        <v>56</v>
      </c>
      <c r="I9" s="2">
        <v>71.706272416900006</v>
      </c>
      <c r="J9" s="2">
        <v>32</v>
      </c>
      <c r="K9" s="2">
        <f t="shared" si="8"/>
        <v>24.069999999999997</v>
      </c>
      <c r="L9" s="2">
        <f t="shared" si="9"/>
        <v>7.94</v>
      </c>
      <c r="M9" s="3">
        <v>7.94</v>
      </c>
      <c r="P9" s="6">
        <v>4.1500000000000004</v>
      </c>
      <c r="Q9" s="5">
        <v>5523.1312500000004</v>
      </c>
      <c r="R9" s="7">
        <v>11.59</v>
      </c>
      <c r="S9" s="5">
        <v>6875.7674999999999</v>
      </c>
      <c r="T9" s="8">
        <v>4.21</v>
      </c>
      <c r="U9" s="5">
        <v>749.27474999999993</v>
      </c>
      <c r="Z9" s="9">
        <v>2.31</v>
      </c>
      <c r="AA9" s="5">
        <v>164.44890000000001</v>
      </c>
      <c r="AB9" s="10">
        <v>1.81</v>
      </c>
      <c r="AC9" s="5">
        <v>115.962175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13428.584575000001</v>
      </c>
      <c r="AT9" s="11">
        <f t="shared" si="6"/>
        <v>0.65902131604662295</v>
      </c>
      <c r="AU9" s="5">
        <f t="shared" si="7"/>
        <v>659.02131604662304</v>
      </c>
    </row>
    <row r="10" spans="1:47" x14ac:dyDescent="0.25">
      <c r="A10" s="1" t="s">
        <v>67</v>
      </c>
      <c r="B10" s="1" t="s">
        <v>61</v>
      </c>
      <c r="C10" s="1" t="s">
        <v>62</v>
      </c>
      <c r="D10" s="1" t="s">
        <v>63</v>
      </c>
      <c r="E10" s="1" t="s">
        <v>69</v>
      </c>
      <c r="F10" s="1" t="s">
        <v>54</v>
      </c>
      <c r="G10" s="1" t="s">
        <v>55</v>
      </c>
      <c r="H10" s="1" t="s">
        <v>56</v>
      </c>
      <c r="I10" s="2">
        <v>71.706272416900006</v>
      </c>
      <c r="J10" s="2">
        <v>36.96</v>
      </c>
      <c r="K10" s="2">
        <f t="shared" si="8"/>
        <v>36.64</v>
      </c>
      <c r="L10" s="2">
        <f t="shared" si="9"/>
        <v>0.32</v>
      </c>
      <c r="M10" s="3">
        <v>0.32</v>
      </c>
      <c r="P10" s="6">
        <v>0.31</v>
      </c>
      <c r="Q10" s="5">
        <v>412.57125000000002</v>
      </c>
      <c r="R10" s="7">
        <v>22.91</v>
      </c>
      <c r="S10" s="5">
        <v>13591.3575</v>
      </c>
      <c r="T10" s="8">
        <v>9.6199999999999992</v>
      </c>
      <c r="U10" s="5">
        <v>1712.1195</v>
      </c>
      <c r="Z10" s="9">
        <v>0.31</v>
      </c>
      <c r="AA10" s="5">
        <v>22.068899999999999</v>
      </c>
      <c r="AB10" s="10">
        <v>3.49</v>
      </c>
      <c r="AC10" s="5">
        <v>223.595575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15961.712725000001</v>
      </c>
      <c r="AT10" s="11">
        <f t="shared" si="6"/>
        <v>0.78333713189482801</v>
      </c>
      <c r="AU10" s="5">
        <f t="shared" si="7"/>
        <v>783.33713189482796</v>
      </c>
    </row>
    <row r="11" spans="1:47" x14ac:dyDescent="0.25">
      <c r="A11" s="1" t="s">
        <v>70</v>
      </c>
      <c r="B11" s="1" t="s">
        <v>71</v>
      </c>
      <c r="C11" s="1" t="s">
        <v>72</v>
      </c>
      <c r="D11" s="1" t="s">
        <v>52</v>
      </c>
      <c r="E11" s="1" t="s">
        <v>68</v>
      </c>
      <c r="F11" s="1" t="s">
        <v>54</v>
      </c>
      <c r="G11" s="1" t="s">
        <v>55</v>
      </c>
      <c r="H11" s="1" t="s">
        <v>56</v>
      </c>
      <c r="I11" s="2">
        <v>7.9863239194200002</v>
      </c>
      <c r="J11" s="2">
        <v>7.8</v>
      </c>
      <c r="K11" s="2">
        <f t="shared" si="8"/>
        <v>7.77</v>
      </c>
      <c r="L11" s="2">
        <f t="shared" si="9"/>
        <v>0.03</v>
      </c>
      <c r="M11" s="3">
        <v>0.03</v>
      </c>
      <c r="Z11" s="9">
        <v>3.07</v>
      </c>
      <c r="AA11" s="5">
        <v>218.55330000000001</v>
      </c>
      <c r="AB11" s="10">
        <v>4.7</v>
      </c>
      <c r="AC11" s="5">
        <v>301.11725000000001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519.67055000000005</v>
      </c>
      <c r="AT11" s="11">
        <f t="shared" si="6"/>
        <v>2.5503355760163753E-2</v>
      </c>
      <c r="AU11" s="5">
        <f t="shared" si="7"/>
        <v>25.503355760163753</v>
      </c>
    </row>
    <row r="12" spans="1:47" x14ac:dyDescent="0.25">
      <c r="A12" s="1" t="s">
        <v>70</v>
      </c>
      <c r="B12" s="1" t="s">
        <v>71</v>
      </c>
      <c r="C12" s="1" t="s">
        <v>72</v>
      </c>
      <c r="D12" s="1" t="s">
        <v>52</v>
      </c>
      <c r="E12" s="1" t="s">
        <v>69</v>
      </c>
      <c r="F12" s="1" t="s">
        <v>54</v>
      </c>
      <c r="G12" s="1" t="s">
        <v>55</v>
      </c>
      <c r="H12" s="1" t="s">
        <v>56</v>
      </c>
      <c r="I12" s="2">
        <v>7.9863239194200002</v>
      </c>
      <c r="J12" s="2">
        <v>0.18</v>
      </c>
      <c r="K12" s="2">
        <f t="shared" si="8"/>
        <v>0.18</v>
      </c>
      <c r="L12" s="2">
        <f t="shared" si="9"/>
        <v>0</v>
      </c>
      <c r="Z12" s="9">
        <v>0.18</v>
      </c>
      <c r="AA12" s="5">
        <v>12.8142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12.8142</v>
      </c>
      <c r="AT12" s="11">
        <f t="shared" si="6"/>
        <v>6.2886977409416464E-4</v>
      </c>
      <c r="AU12" s="5">
        <f t="shared" si="7"/>
        <v>0.62886977409416456</v>
      </c>
    </row>
    <row r="13" spans="1:47" x14ac:dyDescent="0.25">
      <c r="A13" s="1" t="s">
        <v>73</v>
      </c>
      <c r="B13" s="1" t="s">
        <v>74</v>
      </c>
      <c r="C13" s="1" t="s">
        <v>75</v>
      </c>
      <c r="D13" s="1" t="s">
        <v>52</v>
      </c>
      <c r="E13" s="1" t="s">
        <v>76</v>
      </c>
      <c r="F13" s="1" t="s">
        <v>54</v>
      </c>
      <c r="G13" s="1" t="s">
        <v>55</v>
      </c>
      <c r="H13" s="1" t="s">
        <v>56</v>
      </c>
      <c r="I13" s="2">
        <v>233.13600309399999</v>
      </c>
      <c r="J13" s="2">
        <v>39.96</v>
      </c>
      <c r="K13" s="2">
        <f t="shared" si="8"/>
        <v>0.22000000000000003</v>
      </c>
      <c r="L13" s="2">
        <f t="shared" si="9"/>
        <v>10.81</v>
      </c>
      <c r="M13" s="3">
        <v>10.81</v>
      </c>
      <c r="P13" s="6">
        <v>0.14000000000000001</v>
      </c>
      <c r="Q13" s="5">
        <v>186.32249999999999</v>
      </c>
      <c r="R13" s="7">
        <v>0.08</v>
      </c>
      <c r="S13" s="5">
        <v>47.46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233.7825</v>
      </c>
      <c r="AT13" s="11">
        <f t="shared" si="6"/>
        <v>1.1473111701250883E-2</v>
      </c>
      <c r="AU13" s="5">
        <f t="shared" si="7"/>
        <v>11.473111701250884</v>
      </c>
    </row>
    <row r="14" spans="1:47" x14ac:dyDescent="0.25">
      <c r="A14" s="1" t="s">
        <v>73</v>
      </c>
      <c r="B14" s="1" t="s">
        <v>74</v>
      </c>
      <c r="C14" s="1" t="s">
        <v>75</v>
      </c>
      <c r="D14" s="1" t="s">
        <v>52</v>
      </c>
      <c r="E14" s="1" t="s">
        <v>77</v>
      </c>
      <c r="F14" s="1" t="s">
        <v>54</v>
      </c>
      <c r="G14" s="1" t="s">
        <v>55</v>
      </c>
      <c r="H14" s="1" t="s">
        <v>56</v>
      </c>
      <c r="I14" s="2">
        <v>233.13600309399999</v>
      </c>
      <c r="J14" s="2">
        <v>34.56</v>
      </c>
      <c r="K14" s="2">
        <f t="shared" si="8"/>
        <v>14.24</v>
      </c>
      <c r="L14" s="2">
        <f t="shared" si="9"/>
        <v>0</v>
      </c>
      <c r="R14" s="7">
        <v>6.66</v>
      </c>
      <c r="S14" s="5">
        <v>3951.0450000000001</v>
      </c>
      <c r="T14" s="8">
        <v>7.24</v>
      </c>
      <c r="U14" s="5">
        <v>1288.539</v>
      </c>
      <c r="Z14" s="9">
        <v>0.26</v>
      </c>
      <c r="AA14" s="5">
        <v>18.509399999999999</v>
      </c>
      <c r="AB14" s="10">
        <v>0.08</v>
      </c>
      <c r="AC14" s="5">
        <v>5.1254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5263.2187999999996</v>
      </c>
      <c r="AT14" s="11">
        <f t="shared" si="6"/>
        <v>0.2582977648049945</v>
      </c>
      <c r="AU14" s="5">
        <f t="shared" si="7"/>
        <v>258.29776480499453</v>
      </c>
    </row>
    <row r="15" spans="1:47" x14ac:dyDescent="0.25">
      <c r="A15" s="1" t="s">
        <v>73</v>
      </c>
      <c r="B15" s="1" t="s">
        <v>74</v>
      </c>
      <c r="C15" s="1" t="s">
        <v>75</v>
      </c>
      <c r="D15" s="1" t="s">
        <v>52</v>
      </c>
      <c r="E15" s="1" t="s">
        <v>78</v>
      </c>
      <c r="F15" s="1" t="s">
        <v>54</v>
      </c>
      <c r="G15" s="1" t="s">
        <v>55</v>
      </c>
      <c r="H15" s="1" t="s">
        <v>56</v>
      </c>
      <c r="I15" s="2">
        <v>233.13600309399999</v>
      </c>
      <c r="J15" s="2">
        <v>39.869999999999997</v>
      </c>
      <c r="K15" s="2">
        <f t="shared" si="8"/>
        <v>8.240000000000002</v>
      </c>
      <c r="L15" s="2">
        <f t="shared" si="9"/>
        <v>27.17</v>
      </c>
      <c r="M15" s="3">
        <v>27.17</v>
      </c>
      <c r="N15" s="4">
        <v>3.77</v>
      </c>
      <c r="O15" s="5">
        <v>6201.65</v>
      </c>
      <c r="P15" s="6">
        <v>1.62</v>
      </c>
      <c r="Q15" s="5">
        <v>2156.0174999999999</v>
      </c>
      <c r="R15" s="7">
        <v>1.73</v>
      </c>
      <c r="S15" s="5">
        <v>1026.3225</v>
      </c>
      <c r="T15" s="8">
        <v>0.99</v>
      </c>
      <c r="U15" s="5">
        <v>176.19524999999999</v>
      </c>
      <c r="AE15" s="2">
        <v>0.13</v>
      </c>
      <c r="AF15" s="5">
        <v>8.3287750000000003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9568.5140250000004</v>
      </c>
      <c r="AT15" s="11">
        <f t="shared" si="6"/>
        <v>0.46958446514949015</v>
      </c>
      <c r="AU15" s="5">
        <f t="shared" si="7"/>
        <v>469.58446514949014</v>
      </c>
    </row>
    <row r="16" spans="1:47" x14ac:dyDescent="0.25">
      <c r="A16" s="1" t="s">
        <v>79</v>
      </c>
      <c r="B16" s="1" t="s">
        <v>80</v>
      </c>
      <c r="C16" s="1" t="s">
        <v>81</v>
      </c>
      <c r="D16" s="1" t="s">
        <v>52</v>
      </c>
      <c r="E16" s="1" t="s">
        <v>77</v>
      </c>
      <c r="F16" s="1" t="s">
        <v>54</v>
      </c>
      <c r="G16" s="1" t="s">
        <v>55</v>
      </c>
      <c r="H16" s="1" t="s">
        <v>56</v>
      </c>
      <c r="I16" s="2">
        <v>4.7012957883800004</v>
      </c>
      <c r="J16" s="2">
        <v>4.42</v>
      </c>
      <c r="K16" s="2">
        <f t="shared" si="8"/>
        <v>1.75</v>
      </c>
      <c r="L16" s="2">
        <f t="shared" si="9"/>
        <v>0</v>
      </c>
      <c r="T16" s="8">
        <v>0.01</v>
      </c>
      <c r="U16" s="5">
        <v>1.7797499999999999</v>
      </c>
      <c r="Z16" s="9">
        <v>0.45</v>
      </c>
      <c r="AA16" s="5">
        <v>32.035499999999999</v>
      </c>
      <c r="AB16" s="10">
        <v>1.29</v>
      </c>
      <c r="AC16" s="5">
        <v>82.647075000000001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116.46232499999999</v>
      </c>
      <c r="AT16" s="11">
        <f t="shared" si="6"/>
        <v>5.7155059241490837E-3</v>
      </c>
      <c r="AU16" s="5">
        <f t="shared" si="7"/>
        <v>5.7155059241490838</v>
      </c>
    </row>
    <row r="17" spans="1:47" x14ac:dyDescent="0.25">
      <c r="A17" s="1" t="s">
        <v>82</v>
      </c>
      <c r="B17" s="1" t="s">
        <v>74</v>
      </c>
      <c r="C17" s="1" t="s">
        <v>75</v>
      </c>
      <c r="D17" s="1" t="s">
        <v>52</v>
      </c>
      <c r="E17" s="1" t="s">
        <v>83</v>
      </c>
      <c r="F17" s="1" t="s">
        <v>54</v>
      </c>
      <c r="G17" s="1" t="s">
        <v>55</v>
      </c>
      <c r="H17" s="1" t="s">
        <v>56</v>
      </c>
      <c r="I17" s="2">
        <v>47.239358439500002</v>
      </c>
      <c r="J17" s="2">
        <v>7.05</v>
      </c>
      <c r="K17" s="2">
        <f t="shared" si="8"/>
        <v>7.04</v>
      </c>
      <c r="L17" s="2">
        <f t="shared" si="9"/>
        <v>0</v>
      </c>
      <c r="N17" s="4">
        <v>1.98</v>
      </c>
      <c r="O17" s="5">
        <v>3257.1</v>
      </c>
      <c r="P17" s="6">
        <v>4.26</v>
      </c>
      <c r="Q17" s="5">
        <v>5669.5275000000001</v>
      </c>
      <c r="R17" s="7">
        <v>0.8</v>
      </c>
      <c r="S17" s="5">
        <v>474.6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9401.2275000000009</v>
      </c>
      <c r="AT17" s="11">
        <f t="shared" si="6"/>
        <v>0.46137471040976807</v>
      </c>
      <c r="AU17" s="5">
        <f t="shared" si="7"/>
        <v>461.37471040976806</v>
      </c>
    </row>
    <row r="18" spans="1:47" x14ac:dyDescent="0.25">
      <c r="A18" s="1" t="s">
        <v>82</v>
      </c>
      <c r="B18" s="1" t="s">
        <v>74</v>
      </c>
      <c r="C18" s="1" t="s">
        <v>75</v>
      </c>
      <c r="D18" s="1" t="s">
        <v>52</v>
      </c>
      <c r="E18" s="1" t="s">
        <v>84</v>
      </c>
      <c r="F18" s="1" t="s">
        <v>54</v>
      </c>
      <c r="G18" s="1" t="s">
        <v>55</v>
      </c>
      <c r="H18" s="1" t="s">
        <v>56</v>
      </c>
      <c r="I18" s="2">
        <v>47.239358439500002</v>
      </c>
      <c r="J18" s="2">
        <v>36.89</v>
      </c>
      <c r="K18" s="2">
        <f t="shared" si="8"/>
        <v>36.89</v>
      </c>
      <c r="L18" s="2">
        <f t="shared" si="9"/>
        <v>0</v>
      </c>
      <c r="N18" s="4">
        <v>3.13</v>
      </c>
      <c r="O18" s="5">
        <v>5148.8499999999995</v>
      </c>
      <c r="P18" s="6">
        <v>21.04</v>
      </c>
      <c r="Q18" s="5">
        <v>28001.61</v>
      </c>
      <c r="R18" s="7">
        <v>10.08</v>
      </c>
      <c r="S18" s="5">
        <v>5979.96</v>
      </c>
      <c r="T18" s="8">
        <v>2.64</v>
      </c>
      <c r="U18" s="5">
        <v>469.85399999999998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>SUM(O18,Q18,S18,U18,W18,Y18,AA18,AC18,AF18,AH18,AJ18)</f>
        <v>39600.273999999998</v>
      </c>
      <c r="AT18" s="11">
        <f t="shared" si="6"/>
        <v>1.9434233400795229</v>
      </c>
      <c r="AU18" s="5">
        <f t="shared" si="7"/>
        <v>1943.4233400795229</v>
      </c>
    </row>
    <row r="19" spans="1:47" x14ac:dyDescent="0.25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83</v>
      </c>
      <c r="F19" s="1" t="s">
        <v>54</v>
      </c>
      <c r="G19" s="1" t="s">
        <v>55</v>
      </c>
      <c r="H19" s="1" t="s">
        <v>56</v>
      </c>
      <c r="I19" s="2">
        <v>32.424346023699997</v>
      </c>
      <c r="J19" s="2">
        <v>30.83</v>
      </c>
      <c r="K19" s="2">
        <f t="shared" si="8"/>
        <v>30.830000000000002</v>
      </c>
      <c r="L19" s="2">
        <f t="shared" si="9"/>
        <v>0</v>
      </c>
      <c r="AB19" s="10">
        <v>0.23</v>
      </c>
      <c r="AC19" s="5">
        <v>14.735525000000001</v>
      </c>
      <c r="AE19" s="2">
        <v>30.6</v>
      </c>
      <c r="AF19" s="5">
        <v>1960.4655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1975.2010250000001</v>
      </c>
      <c r="AT19" s="11">
        <f t="shared" si="6"/>
        <v>9.6934980130036416E-2</v>
      </c>
      <c r="AU19" s="5">
        <f t="shared" si="7"/>
        <v>96.934980130036422</v>
      </c>
    </row>
    <row r="20" spans="1:47" x14ac:dyDescent="0.25">
      <c r="A20" s="1" t="s">
        <v>89</v>
      </c>
      <c r="B20" s="1" t="s">
        <v>90</v>
      </c>
      <c r="C20" s="1" t="s">
        <v>91</v>
      </c>
      <c r="D20" s="1" t="s">
        <v>52</v>
      </c>
      <c r="E20" s="1" t="s">
        <v>66</v>
      </c>
      <c r="F20" s="1" t="s">
        <v>92</v>
      </c>
      <c r="G20" s="1" t="s">
        <v>55</v>
      </c>
      <c r="H20" s="1" t="s">
        <v>56</v>
      </c>
      <c r="I20" s="2">
        <v>44.547936822799997</v>
      </c>
      <c r="J20" s="2">
        <v>8.82</v>
      </c>
      <c r="K20" s="2">
        <f t="shared" si="8"/>
        <v>0.49</v>
      </c>
      <c r="L20" s="2">
        <f t="shared" si="9"/>
        <v>0</v>
      </c>
      <c r="P20" s="6">
        <v>0.05</v>
      </c>
      <c r="Q20" s="5">
        <v>66.543750000000003</v>
      </c>
      <c r="AE20" s="2">
        <v>0.44</v>
      </c>
      <c r="AF20" s="5">
        <v>28.189699999999998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94.733450000000005</v>
      </c>
      <c r="AT20" s="11">
        <f t="shared" si="6"/>
        <v>4.649139493738263E-3</v>
      </c>
      <c r="AU20" s="5">
        <f t="shared" si="7"/>
        <v>4.6491394937382626</v>
      </c>
    </row>
    <row r="21" spans="1:47" x14ac:dyDescent="0.25">
      <c r="A21" s="1" t="s">
        <v>93</v>
      </c>
      <c r="B21" s="1" t="s">
        <v>94</v>
      </c>
      <c r="C21" s="1" t="s">
        <v>95</v>
      </c>
      <c r="D21" s="1" t="s">
        <v>52</v>
      </c>
      <c r="E21" s="1" t="s">
        <v>66</v>
      </c>
      <c r="F21" s="1" t="s">
        <v>92</v>
      </c>
      <c r="G21" s="1" t="s">
        <v>55</v>
      </c>
      <c r="H21" s="1" t="s">
        <v>56</v>
      </c>
      <c r="I21" s="2">
        <v>68.161653334999997</v>
      </c>
      <c r="J21" s="2">
        <v>29.07</v>
      </c>
      <c r="K21" s="2">
        <f t="shared" si="8"/>
        <v>9.26</v>
      </c>
      <c r="L21" s="2">
        <f t="shared" si="9"/>
        <v>0</v>
      </c>
      <c r="P21" s="6">
        <v>1.18</v>
      </c>
      <c r="Q21" s="5">
        <v>1570.4324999999999</v>
      </c>
      <c r="R21" s="7">
        <v>7.54</v>
      </c>
      <c r="S21" s="5">
        <v>4473.1049999999996</v>
      </c>
      <c r="AB21" s="10">
        <v>0.51</v>
      </c>
      <c r="AC21" s="5">
        <v>32.674424999999999</v>
      </c>
      <c r="AE21" s="2">
        <v>0.03</v>
      </c>
      <c r="AF21" s="5">
        <v>1.9220250000000001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6078.1339499999995</v>
      </c>
      <c r="AT21" s="11">
        <f t="shared" si="6"/>
        <v>0.29829054674116001</v>
      </c>
      <c r="AU21" s="5">
        <f t="shared" si="7"/>
        <v>298.29054674115997</v>
      </c>
    </row>
    <row r="22" spans="1:47" x14ac:dyDescent="0.25">
      <c r="A22" s="1" t="s">
        <v>96</v>
      </c>
      <c r="B22" s="1" t="s">
        <v>97</v>
      </c>
      <c r="C22" s="1" t="s">
        <v>98</v>
      </c>
      <c r="D22" s="1" t="s">
        <v>52</v>
      </c>
      <c r="E22" s="1" t="s">
        <v>69</v>
      </c>
      <c r="F22" s="1" t="s">
        <v>92</v>
      </c>
      <c r="G22" s="1" t="s">
        <v>55</v>
      </c>
      <c r="H22" s="1" t="s">
        <v>56</v>
      </c>
      <c r="I22" s="2">
        <v>79.871549538400004</v>
      </c>
      <c r="J22" s="2">
        <v>36.97</v>
      </c>
      <c r="K22" s="2">
        <f t="shared" si="8"/>
        <v>34.279999999999994</v>
      </c>
      <c r="L22" s="2">
        <f t="shared" si="9"/>
        <v>0</v>
      </c>
      <c r="P22" s="6">
        <v>21.88</v>
      </c>
      <c r="Q22" s="5">
        <v>29119.544999999998</v>
      </c>
      <c r="R22" s="7">
        <v>10.7</v>
      </c>
      <c r="S22" s="5">
        <v>6347.7749999999996</v>
      </c>
      <c r="T22" s="8">
        <v>0.69</v>
      </c>
      <c r="U22" s="5">
        <v>122.80275</v>
      </c>
      <c r="AB22" s="10">
        <v>1.01</v>
      </c>
      <c r="AC22" s="5">
        <v>64.708174999999997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35654.830925000002</v>
      </c>
      <c r="AT22" s="11">
        <f t="shared" si="6"/>
        <v>1.7497967465132733</v>
      </c>
      <c r="AU22" s="5">
        <f t="shared" si="7"/>
        <v>1749.7967465132733</v>
      </c>
    </row>
    <row r="23" spans="1:47" x14ac:dyDescent="0.25">
      <c r="A23" s="1" t="s">
        <v>99</v>
      </c>
      <c r="B23" s="1" t="s">
        <v>100</v>
      </c>
      <c r="C23" s="1" t="s">
        <v>101</v>
      </c>
      <c r="D23" s="1" t="s">
        <v>52</v>
      </c>
      <c r="E23" s="1" t="s">
        <v>66</v>
      </c>
      <c r="F23" s="1" t="s">
        <v>102</v>
      </c>
      <c r="G23" s="1" t="s">
        <v>55</v>
      </c>
      <c r="H23" s="1" t="s">
        <v>56</v>
      </c>
      <c r="I23" s="2">
        <v>34.492304812599997</v>
      </c>
      <c r="J23" s="2">
        <v>34.49</v>
      </c>
      <c r="K23" s="2">
        <f t="shared" si="8"/>
        <v>7.1000000000000005</v>
      </c>
      <c r="L23" s="2">
        <f t="shared" si="9"/>
        <v>0</v>
      </c>
      <c r="R23" s="7">
        <v>2.36</v>
      </c>
      <c r="S23" s="5">
        <v>1400.07</v>
      </c>
      <c r="T23" s="8">
        <v>4.1100000000000003</v>
      </c>
      <c r="U23" s="5">
        <v>731.47725000000003</v>
      </c>
      <c r="AB23" s="10">
        <v>0.63</v>
      </c>
      <c r="AC23" s="5">
        <v>40.362524999999998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2171.9097750000001</v>
      </c>
      <c r="AT23" s="11">
        <f t="shared" si="6"/>
        <v>0.10658866020174167</v>
      </c>
      <c r="AU23" s="5">
        <f t="shared" si="7"/>
        <v>106.58866020174166</v>
      </c>
    </row>
    <row r="24" spans="1:47" x14ac:dyDescent="0.25">
      <c r="A24" s="1" t="s">
        <v>103</v>
      </c>
      <c r="B24" s="1" t="s">
        <v>97</v>
      </c>
      <c r="C24" s="1" t="s">
        <v>98</v>
      </c>
      <c r="D24" s="1" t="s">
        <v>52</v>
      </c>
      <c r="E24" s="1" t="s">
        <v>53</v>
      </c>
      <c r="F24" s="1" t="s">
        <v>102</v>
      </c>
      <c r="G24" s="1" t="s">
        <v>55</v>
      </c>
      <c r="H24" s="1" t="s">
        <v>56</v>
      </c>
      <c r="I24" s="2">
        <v>140.60208000599999</v>
      </c>
      <c r="J24" s="2">
        <v>35.92</v>
      </c>
      <c r="K24" s="2">
        <f t="shared" si="8"/>
        <v>5.51</v>
      </c>
      <c r="L24" s="2">
        <f t="shared" si="9"/>
        <v>0</v>
      </c>
      <c r="P24" s="6">
        <v>1.49</v>
      </c>
      <c r="Q24" s="5">
        <v>1983.0037500000001</v>
      </c>
      <c r="R24" s="7">
        <v>4.0199999999999996</v>
      </c>
      <c r="S24" s="5">
        <v>2384.8649999999998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4367.8687499999996</v>
      </c>
      <c r="AT24" s="11">
        <f t="shared" si="6"/>
        <v>0.21435755912077706</v>
      </c>
      <c r="AU24" s="5">
        <f t="shared" si="7"/>
        <v>214.35755912077707</v>
      </c>
    </row>
    <row r="25" spans="1:47" x14ac:dyDescent="0.25">
      <c r="A25" s="1" t="s">
        <v>104</v>
      </c>
      <c r="B25" s="1" t="s">
        <v>97</v>
      </c>
      <c r="C25" s="1" t="s">
        <v>98</v>
      </c>
      <c r="D25" s="1" t="s">
        <v>52</v>
      </c>
      <c r="E25" s="1" t="s">
        <v>68</v>
      </c>
      <c r="F25" s="1" t="s">
        <v>102</v>
      </c>
      <c r="G25" s="1" t="s">
        <v>55</v>
      </c>
      <c r="H25" s="1" t="s">
        <v>56</v>
      </c>
      <c r="I25" s="2">
        <v>119.221118805</v>
      </c>
      <c r="J25" s="2">
        <v>37.79</v>
      </c>
      <c r="K25" s="2">
        <f t="shared" si="8"/>
        <v>0.33</v>
      </c>
      <c r="L25" s="2">
        <f t="shared" si="9"/>
        <v>0</v>
      </c>
      <c r="T25" s="8">
        <v>0.33</v>
      </c>
      <c r="U25" s="5">
        <v>58.731749999999998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58.731749999999998</v>
      </c>
      <c r="AT25" s="11">
        <f t="shared" si="6"/>
        <v>2.8823197979315884E-3</v>
      </c>
      <c r="AU25" s="5">
        <f t="shared" si="7"/>
        <v>2.8823197979315882</v>
      </c>
    </row>
    <row r="26" spans="1:47" x14ac:dyDescent="0.25">
      <c r="A26" s="1" t="s">
        <v>104</v>
      </c>
      <c r="B26" s="1" t="s">
        <v>97</v>
      </c>
      <c r="C26" s="1" t="s">
        <v>98</v>
      </c>
      <c r="D26" s="1" t="s">
        <v>52</v>
      </c>
      <c r="E26" s="1" t="s">
        <v>69</v>
      </c>
      <c r="F26" s="1" t="s">
        <v>102</v>
      </c>
      <c r="G26" s="1" t="s">
        <v>55</v>
      </c>
      <c r="H26" s="1" t="s">
        <v>56</v>
      </c>
      <c r="I26" s="2">
        <v>119.221118805</v>
      </c>
      <c r="J26" s="2">
        <v>34.520000000000003</v>
      </c>
      <c r="K26" s="2">
        <f t="shared" si="8"/>
        <v>11.53</v>
      </c>
      <c r="L26" s="2">
        <f t="shared" si="9"/>
        <v>2.1800000000000002</v>
      </c>
      <c r="M26" s="3">
        <v>2.1800000000000002</v>
      </c>
      <c r="R26" s="7">
        <v>2.73</v>
      </c>
      <c r="S26" s="5">
        <v>1619.5725</v>
      </c>
      <c r="T26" s="8">
        <v>8.7899999999999991</v>
      </c>
      <c r="U26" s="5">
        <v>1564.4002499999999</v>
      </c>
      <c r="AB26" s="10">
        <v>0.01</v>
      </c>
      <c r="AC26" s="5">
        <v>0.64067499999999999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3184.613425</v>
      </c>
      <c r="AT26" s="11">
        <f t="shared" si="6"/>
        <v>0.15628811202860843</v>
      </c>
      <c r="AU26" s="5">
        <f t="shared" si="7"/>
        <v>156.28811202860845</v>
      </c>
    </row>
    <row r="27" spans="1:47" x14ac:dyDescent="0.25">
      <c r="A27" s="1" t="s">
        <v>105</v>
      </c>
      <c r="B27" s="1" t="s">
        <v>86</v>
      </c>
      <c r="C27" s="1" t="s">
        <v>87</v>
      </c>
      <c r="D27" s="1" t="s">
        <v>88</v>
      </c>
      <c r="E27" s="1" t="s">
        <v>59</v>
      </c>
      <c r="F27" s="1" t="s">
        <v>106</v>
      </c>
      <c r="G27" s="1" t="s">
        <v>55</v>
      </c>
      <c r="H27" s="1" t="s">
        <v>56</v>
      </c>
      <c r="I27" s="2">
        <v>159.258435773</v>
      </c>
      <c r="J27" s="2">
        <v>37.78</v>
      </c>
      <c r="K27" s="2">
        <f t="shared" si="8"/>
        <v>0</v>
      </c>
      <c r="L27" s="2">
        <f t="shared" si="9"/>
        <v>37.78</v>
      </c>
      <c r="M27" s="3">
        <v>37.78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0</v>
      </c>
      <c r="AT27" s="11">
        <f t="shared" si="6"/>
        <v>0</v>
      </c>
      <c r="AU27" s="5">
        <f t="shared" si="7"/>
        <v>0</v>
      </c>
    </row>
    <row r="28" spans="1:47" x14ac:dyDescent="0.25">
      <c r="A28" s="1" t="s">
        <v>105</v>
      </c>
      <c r="B28" s="1" t="s">
        <v>86</v>
      </c>
      <c r="C28" s="1" t="s">
        <v>87</v>
      </c>
      <c r="D28" s="1" t="s">
        <v>88</v>
      </c>
      <c r="E28" s="1" t="s">
        <v>53</v>
      </c>
      <c r="F28" s="1" t="s">
        <v>106</v>
      </c>
      <c r="G28" s="1" t="s">
        <v>55</v>
      </c>
      <c r="H28" s="1" t="s">
        <v>56</v>
      </c>
      <c r="I28" s="2">
        <v>159.258435773</v>
      </c>
      <c r="J28" s="2">
        <v>36.76</v>
      </c>
      <c r="K28" s="2">
        <f t="shared" si="8"/>
        <v>14.13</v>
      </c>
      <c r="L28" s="2">
        <f t="shared" si="9"/>
        <v>22.63</v>
      </c>
      <c r="M28" s="3">
        <v>22.63</v>
      </c>
      <c r="P28" s="6">
        <v>7.72</v>
      </c>
      <c r="Q28" s="5">
        <v>10274.355</v>
      </c>
      <c r="R28" s="7">
        <v>5.85</v>
      </c>
      <c r="S28" s="5">
        <v>3470.5124999999998</v>
      </c>
      <c r="T28" s="8">
        <v>0.4</v>
      </c>
      <c r="U28" s="5">
        <v>71.19</v>
      </c>
      <c r="Z28" s="9">
        <v>0.16</v>
      </c>
      <c r="AA28" s="5">
        <v>11.3904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13827.447900000001</v>
      </c>
      <c r="AT28" s="11">
        <f t="shared" si="6"/>
        <v>0.67859593553806197</v>
      </c>
      <c r="AU28" s="5">
        <f t="shared" si="7"/>
        <v>678.59593553806189</v>
      </c>
    </row>
    <row r="29" spans="1:47" x14ac:dyDescent="0.25">
      <c r="A29" s="1" t="s">
        <v>105</v>
      </c>
      <c r="B29" s="1" t="s">
        <v>86</v>
      </c>
      <c r="C29" s="1" t="s">
        <v>87</v>
      </c>
      <c r="D29" s="1" t="s">
        <v>88</v>
      </c>
      <c r="E29" s="1" t="s">
        <v>57</v>
      </c>
      <c r="F29" s="1" t="s">
        <v>106</v>
      </c>
      <c r="G29" s="1" t="s">
        <v>55</v>
      </c>
      <c r="H29" s="1" t="s">
        <v>56</v>
      </c>
      <c r="I29" s="2">
        <v>159.258435773</v>
      </c>
      <c r="J29" s="2">
        <v>39.71</v>
      </c>
      <c r="K29" s="2">
        <f t="shared" si="8"/>
        <v>35.010000000000005</v>
      </c>
      <c r="L29" s="2">
        <f t="shared" si="9"/>
        <v>4.7</v>
      </c>
      <c r="M29" s="3">
        <v>4.7</v>
      </c>
      <c r="N29" s="4">
        <v>7</v>
      </c>
      <c r="O29" s="5">
        <v>11515</v>
      </c>
      <c r="P29" s="6">
        <v>25.14</v>
      </c>
      <c r="Q29" s="5">
        <v>33458.197500000002</v>
      </c>
      <c r="R29" s="7">
        <v>1.25</v>
      </c>
      <c r="S29" s="5">
        <v>741.5625</v>
      </c>
      <c r="Z29" s="9">
        <v>0.09</v>
      </c>
      <c r="AA29" s="5">
        <v>6.4070999999999998</v>
      </c>
      <c r="AB29" s="10">
        <v>1.53</v>
      </c>
      <c r="AC29" s="5">
        <v>98.023274999999998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45819.190374999998</v>
      </c>
      <c r="AT29" s="11">
        <f t="shared" si="6"/>
        <v>2.2486229261525317</v>
      </c>
      <c r="AU29" s="5">
        <f t="shared" si="7"/>
        <v>2248.6229261525314</v>
      </c>
    </row>
    <row r="30" spans="1:47" x14ac:dyDescent="0.25">
      <c r="A30" s="1" t="s">
        <v>105</v>
      </c>
      <c r="B30" s="1" t="s">
        <v>86</v>
      </c>
      <c r="C30" s="1" t="s">
        <v>87</v>
      </c>
      <c r="D30" s="1" t="s">
        <v>88</v>
      </c>
      <c r="E30" s="1" t="s">
        <v>64</v>
      </c>
      <c r="F30" s="1" t="s">
        <v>106</v>
      </c>
      <c r="G30" s="1" t="s">
        <v>55</v>
      </c>
      <c r="H30" s="1" t="s">
        <v>56</v>
      </c>
      <c r="I30" s="2">
        <v>159.258435773</v>
      </c>
      <c r="J30" s="2">
        <v>39.880000000000003</v>
      </c>
      <c r="K30" s="2">
        <f t="shared" si="8"/>
        <v>11.96</v>
      </c>
      <c r="L30" s="2">
        <f t="shared" si="9"/>
        <v>27.92</v>
      </c>
      <c r="M30" s="3">
        <v>27.92</v>
      </c>
      <c r="N30" s="4">
        <v>3.32</v>
      </c>
      <c r="O30" s="5">
        <v>5461.4</v>
      </c>
      <c r="P30" s="6">
        <v>3.67</v>
      </c>
      <c r="Q30" s="5">
        <v>4884.3112499999997</v>
      </c>
      <c r="R30" s="7">
        <v>4.45</v>
      </c>
      <c r="S30" s="5">
        <v>2639.9625000000001</v>
      </c>
      <c r="AB30" s="10">
        <v>0.52</v>
      </c>
      <c r="AC30" s="5">
        <v>33.315100000000001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13018.98885</v>
      </c>
      <c r="AT30" s="11">
        <f t="shared" si="6"/>
        <v>0.63891999321330628</v>
      </c>
      <c r="AU30" s="5">
        <f t="shared" si="7"/>
        <v>638.91999321330627</v>
      </c>
    </row>
    <row r="31" spans="1:47" x14ac:dyDescent="0.25">
      <c r="A31" s="1" t="s">
        <v>107</v>
      </c>
      <c r="B31" s="1" t="s">
        <v>108</v>
      </c>
      <c r="C31" s="1" t="s">
        <v>109</v>
      </c>
      <c r="D31" s="1" t="s">
        <v>52</v>
      </c>
      <c r="E31" s="1" t="s">
        <v>110</v>
      </c>
      <c r="F31" s="1" t="s">
        <v>106</v>
      </c>
      <c r="G31" s="1" t="s">
        <v>55</v>
      </c>
      <c r="H31" s="1" t="s">
        <v>56</v>
      </c>
      <c r="I31" s="2">
        <v>155.66167154799999</v>
      </c>
      <c r="J31" s="2">
        <v>36.08</v>
      </c>
      <c r="K31" s="2">
        <f t="shared" si="8"/>
        <v>13.84</v>
      </c>
      <c r="L31" s="2">
        <f t="shared" si="9"/>
        <v>0</v>
      </c>
      <c r="P31" s="6">
        <v>1.48</v>
      </c>
      <c r="Q31" s="5">
        <v>1969.6949999999999</v>
      </c>
      <c r="R31" s="7">
        <v>12.36</v>
      </c>
      <c r="S31" s="5">
        <v>7332.57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9302.2649999999994</v>
      </c>
      <c r="AT31" s="11">
        <f t="shared" si="6"/>
        <v>0.45651802602691188</v>
      </c>
      <c r="AU31" s="5">
        <f t="shared" si="7"/>
        <v>456.51802602691191</v>
      </c>
    </row>
    <row r="32" spans="1:47" x14ac:dyDescent="0.25">
      <c r="A32" s="1" t="s">
        <v>107</v>
      </c>
      <c r="B32" s="1" t="s">
        <v>108</v>
      </c>
      <c r="C32" s="1" t="s">
        <v>109</v>
      </c>
      <c r="D32" s="1" t="s">
        <v>52</v>
      </c>
      <c r="E32" s="1" t="s">
        <v>111</v>
      </c>
      <c r="F32" s="1" t="s">
        <v>106</v>
      </c>
      <c r="G32" s="1" t="s">
        <v>55</v>
      </c>
      <c r="H32" s="1" t="s">
        <v>56</v>
      </c>
      <c r="I32" s="2">
        <v>155.66167154799999</v>
      </c>
      <c r="J32" s="2">
        <v>37.83</v>
      </c>
      <c r="K32" s="2">
        <f t="shared" si="8"/>
        <v>35.58</v>
      </c>
      <c r="L32" s="2">
        <f t="shared" si="9"/>
        <v>2.2599999999999998</v>
      </c>
      <c r="M32" s="3">
        <v>2.2599999999999998</v>
      </c>
      <c r="N32" s="4">
        <v>0.4</v>
      </c>
      <c r="O32" s="5">
        <v>658</v>
      </c>
      <c r="P32" s="6">
        <v>9.57</v>
      </c>
      <c r="Q32" s="5">
        <v>12736.473749999999</v>
      </c>
      <c r="R32" s="7">
        <v>25.61</v>
      </c>
      <c r="S32" s="5">
        <v>15193.1325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28587.606249999997</v>
      </c>
      <c r="AT32" s="11">
        <f t="shared" si="6"/>
        <v>1.4029655760274093</v>
      </c>
      <c r="AU32" s="5">
        <f t="shared" si="7"/>
        <v>1402.9655760274095</v>
      </c>
    </row>
    <row r="33" spans="1:47" x14ac:dyDescent="0.25">
      <c r="A33" s="1" t="s">
        <v>107</v>
      </c>
      <c r="B33" s="1" t="s">
        <v>108</v>
      </c>
      <c r="C33" s="1" t="s">
        <v>109</v>
      </c>
      <c r="D33" s="1" t="s">
        <v>52</v>
      </c>
      <c r="E33" s="1" t="s">
        <v>76</v>
      </c>
      <c r="F33" s="1" t="s">
        <v>106</v>
      </c>
      <c r="G33" s="1" t="s">
        <v>55</v>
      </c>
      <c r="H33" s="1" t="s">
        <v>56</v>
      </c>
      <c r="I33" s="2">
        <v>155.66167154799999</v>
      </c>
      <c r="J33" s="2">
        <v>39.93</v>
      </c>
      <c r="K33" s="2">
        <f t="shared" si="8"/>
        <v>20.54</v>
      </c>
      <c r="L33" s="2">
        <f t="shared" si="9"/>
        <v>17.87</v>
      </c>
      <c r="M33" s="3">
        <v>17.87</v>
      </c>
      <c r="P33" s="6">
        <v>18.97</v>
      </c>
      <c r="Q33" s="5">
        <v>25246.69875</v>
      </c>
      <c r="R33" s="7">
        <v>0.95</v>
      </c>
      <c r="S33" s="5">
        <v>563.58749999999998</v>
      </c>
      <c r="AB33" s="10">
        <v>0.62</v>
      </c>
      <c r="AC33" s="5">
        <v>39.721850000000003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25850.008100000003</v>
      </c>
      <c r="AT33" s="11">
        <f t="shared" si="6"/>
        <v>1.2686151889450241</v>
      </c>
      <c r="AU33" s="5">
        <f t="shared" si="7"/>
        <v>1268.6151889450241</v>
      </c>
    </row>
    <row r="34" spans="1:47" x14ac:dyDescent="0.25">
      <c r="A34" s="1" t="s">
        <v>107</v>
      </c>
      <c r="B34" s="1" t="s">
        <v>108</v>
      </c>
      <c r="C34" s="1" t="s">
        <v>109</v>
      </c>
      <c r="D34" s="1" t="s">
        <v>52</v>
      </c>
      <c r="E34" s="1" t="s">
        <v>112</v>
      </c>
      <c r="F34" s="1" t="s">
        <v>106</v>
      </c>
      <c r="G34" s="1" t="s">
        <v>55</v>
      </c>
      <c r="H34" s="1" t="s">
        <v>56</v>
      </c>
      <c r="I34" s="2">
        <v>155.66167154799999</v>
      </c>
      <c r="J34" s="2">
        <v>34.47</v>
      </c>
      <c r="K34" s="2">
        <f t="shared" si="8"/>
        <v>7.86</v>
      </c>
      <c r="L34" s="2">
        <f t="shared" si="9"/>
        <v>0</v>
      </c>
      <c r="P34" s="6">
        <v>0.85</v>
      </c>
      <c r="Q34" s="5">
        <v>1131.2437500000001</v>
      </c>
      <c r="R34" s="7">
        <v>2.67</v>
      </c>
      <c r="S34" s="5">
        <v>1583.9775</v>
      </c>
      <c r="T34" s="8">
        <v>4.28</v>
      </c>
      <c r="U34" s="5">
        <v>761.73300000000006</v>
      </c>
      <c r="AB34" s="10">
        <v>0.06</v>
      </c>
      <c r="AC34" s="5">
        <v>3.8440500000000002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3480.7983000000004</v>
      </c>
      <c r="AT34" s="11">
        <f t="shared" si="6"/>
        <v>0.17082368314747334</v>
      </c>
      <c r="AU34" s="5">
        <f t="shared" si="7"/>
        <v>170.82368314747333</v>
      </c>
    </row>
    <row r="35" spans="1:47" x14ac:dyDescent="0.25">
      <c r="A35" s="1" t="s">
        <v>113</v>
      </c>
      <c r="B35" s="1" t="s">
        <v>97</v>
      </c>
      <c r="C35" s="1" t="s">
        <v>98</v>
      </c>
      <c r="D35" s="1" t="s">
        <v>52</v>
      </c>
      <c r="E35" s="1" t="s">
        <v>77</v>
      </c>
      <c r="F35" s="1" t="s">
        <v>106</v>
      </c>
      <c r="G35" s="1" t="s">
        <v>55</v>
      </c>
      <c r="H35" s="1" t="s">
        <v>56</v>
      </c>
      <c r="I35" s="2">
        <v>140.5613922</v>
      </c>
      <c r="J35" s="2">
        <v>38.06</v>
      </c>
      <c r="K35" s="2">
        <f t="shared" si="8"/>
        <v>35.07</v>
      </c>
      <c r="L35" s="2">
        <f t="shared" si="9"/>
        <v>0</v>
      </c>
      <c r="P35" s="6">
        <v>1.01</v>
      </c>
      <c r="Q35" s="5">
        <v>1344.1837499999999</v>
      </c>
      <c r="R35" s="7">
        <v>27.27</v>
      </c>
      <c r="S35" s="5">
        <v>16177.9275</v>
      </c>
      <c r="T35" s="8">
        <v>6.79</v>
      </c>
      <c r="U35" s="5">
        <v>1208.4502500000001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18730.5615</v>
      </c>
      <c r="AT35" s="11">
        <f t="shared" ref="AT35:AT66" si="10">(AS35/$AS$224)*100</f>
        <v>0.91922117488113642</v>
      </c>
      <c r="AU35" s="5">
        <f t="shared" si="7"/>
        <v>919.22117488113645</v>
      </c>
    </row>
    <row r="36" spans="1:47" x14ac:dyDescent="0.25">
      <c r="A36" s="1" t="s">
        <v>113</v>
      </c>
      <c r="B36" s="1" t="s">
        <v>97</v>
      </c>
      <c r="C36" s="1" t="s">
        <v>98</v>
      </c>
      <c r="D36" s="1" t="s">
        <v>52</v>
      </c>
      <c r="E36" s="1" t="s">
        <v>78</v>
      </c>
      <c r="F36" s="1" t="s">
        <v>106</v>
      </c>
      <c r="G36" s="1" t="s">
        <v>55</v>
      </c>
      <c r="H36" s="1" t="s">
        <v>56</v>
      </c>
      <c r="I36" s="2">
        <v>140.5613922</v>
      </c>
      <c r="J36" s="2">
        <v>39.630000000000003</v>
      </c>
      <c r="K36" s="2">
        <f t="shared" si="8"/>
        <v>36.980000000000004</v>
      </c>
      <c r="L36" s="2">
        <f t="shared" si="9"/>
        <v>2.66</v>
      </c>
      <c r="M36" s="3">
        <v>2.66</v>
      </c>
      <c r="P36" s="6">
        <v>21.72</v>
      </c>
      <c r="Q36" s="5">
        <v>28906.605</v>
      </c>
      <c r="R36" s="7">
        <v>11.39</v>
      </c>
      <c r="S36" s="5">
        <v>6757.1175000000003</v>
      </c>
      <c r="T36" s="8">
        <v>3.59</v>
      </c>
      <c r="U36" s="5">
        <v>638.93025</v>
      </c>
      <c r="AB36" s="10">
        <v>0.28000000000000003</v>
      </c>
      <c r="AC36" s="5">
        <v>17.9389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36320.591650000002</v>
      </c>
      <c r="AT36" s="11">
        <f t="shared" si="10"/>
        <v>1.7824696247835923</v>
      </c>
      <c r="AU36" s="5">
        <f t="shared" si="7"/>
        <v>1782.4696247835923</v>
      </c>
    </row>
    <row r="37" spans="1:47" x14ac:dyDescent="0.25">
      <c r="A37" s="1" t="s">
        <v>113</v>
      </c>
      <c r="B37" s="1" t="s">
        <v>97</v>
      </c>
      <c r="C37" s="1" t="s">
        <v>98</v>
      </c>
      <c r="D37" s="1" t="s">
        <v>52</v>
      </c>
      <c r="E37" s="1" t="s">
        <v>83</v>
      </c>
      <c r="F37" s="1" t="s">
        <v>106</v>
      </c>
      <c r="G37" s="1" t="s">
        <v>55</v>
      </c>
      <c r="H37" s="1" t="s">
        <v>56</v>
      </c>
      <c r="I37" s="2">
        <v>140.5613922</v>
      </c>
      <c r="J37" s="2">
        <v>38.03</v>
      </c>
      <c r="K37" s="2">
        <f t="shared" si="8"/>
        <v>38.019999999999996</v>
      </c>
      <c r="L37" s="2">
        <f t="shared" si="9"/>
        <v>0</v>
      </c>
      <c r="N37" s="4">
        <v>1.1100000000000001</v>
      </c>
      <c r="O37" s="5">
        <v>1825.95</v>
      </c>
      <c r="P37" s="6">
        <v>21.43</v>
      </c>
      <c r="Q37" s="5">
        <v>28520.651249999999</v>
      </c>
      <c r="R37" s="7">
        <v>10.98</v>
      </c>
      <c r="S37" s="5">
        <v>6513.8850000000002</v>
      </c>
      <c r="T37" s="8">
        <v>4.5</v>
      </c>
      <c r="U37" s="5">
        <v>800.88749999999993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37661.373749999999</v>
      </c>
      <c r="AT37" s="11">
        <f t="shared" si="10"/>
        <v>1.848269857052208</v>
      </c>
      <c r="AU37" s="5">
        <f t="shared" si="7"/>
        <v>1848.269857052208</v>
      </c>
    </row>
    <row r="38" spans="1:47" x14ac:dyDescent="0.25">
      <c r="A38" s="1" t="s">
        <v>113</v>
      </c>
      <c r="B38" s="1" t="s">
        <v>97</v>
      </c>
      <c r="C38" s="1" t="s">
        <v>98</v>
      </c>
      <c r="D38" s="1" t="s">
        <v>52</v>
      </c>
      <c r="E38" s="1" t="s">
        <v>84</v>
      </c>
      <c r="F38" s="1" t="s">
        <v>106</v>
      </c>
      <c r="G38" s="1" t="s">
        <v>55</v>
      </c>
      <c r="H38" s="1" t="s">
        <v>56</v>
      </c>
      <c r="I38" s="2">
        <v>140.5613922</v>
      </c>
      <c r="J38" s="2">
        <v>19.809999999999999</v>
      </c>
      <c r="K38" s="2">
        <f t="shared" si="8"/>
        <v>19.8</v>
      </c>
      <c r="L38" s="2">
        <f t="shared" si="9"/>
        <v>0</v>
      </c>
      <c r="N38" s="4">
        <v>0.75</v>
      </c>
      <c r="O38" s="5">
        <v>1233.75</v>
      </c>
      <c r="P38" s="6">
        <v>11.82</v>
      </c>
      <c r="Q38" s="5">
        <v>15730.942499999999</v>
      </c>
      <c r="R38" s="7">
        <v>6.53</v>
      </c>
      <c r="S38" s="5">
        <v>3873.9225000000001</v>
      </c>
      <c r="AB38" s="10">
        <v>0.7</v>
      </c>
      <c r="AC38" s="5">
        <v>44.847250000000003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20883.462249999997</v>
      </c>
      <c r="AT38" s="11">
        <f t="shared" si="10"/>
        <v>1.0248769480312085</v>
      </c>
      <c r="AU38" s="5">
        <f t="shared" si="7"/>
        <v>1024.8769480312085</v>
      </c>
    </row>
    <row r="39" spans="1:47" x14ac:dyDescent="0.25">
      <c r="A39" s="1" t="s">
        <v>114</v>
      </c>
      <c r="B39" s="1" t="s">
        <v>115</v>
      </c>
      <c r="C39" s="1" t="s">
        <v>116</v>
      </c>
      <c r="D39" s="1" t="s">
        <v>52</v>
      </c>
      <c r="E39" s="1" t="s">
        <v>84</v>
      </c>
      <c r="F39" s="1" t="s">
        <v>106</v>
      </c>
      <c r="G39" s="1" t="s">
        <v>55</v>
      </c>
      <c r="H39" s="1" t="s">
        <v>56</v>
      </c>
      <c r="I39" s="2">
        <v>19.646118204499999</v>
      </c>
      <c r="J39" s="2">
        <v>19.600000000000001</v>
      </c>
      <c r="K39" s="2">
        <f t="shared" si="8"/>
        <v>13.39</v>
      </c>
      <c r="L39" s="2">
        <f t="shared" si="9"/>
        <v>6.22</v>
      </c>
      <c r="M39" s="3">
        <v>6.22</v>
      </c>
      <c r="R39" s="7">
        <v>0.03</v>
      </c>
      <c r="S39" s="5">
        <v>17.797499999999999</v>
      </c>
      <c r="T39" s="8">
        <v>0.05</v>
      </c>
      <c r="U39" s="5">
        <v>8.8987499999999997</v>
      </c>
      <c r="Z39" s="9">
        <v>3.84</v>
      </c>
      <c r="AA39" s="5">
        <v>273.36959999999999</v>
      </c>
      <c r="AB39" s="10">
        <v>9.4700000000000006</v>
      </c>
      <c r="AC39" s="5">
        <v>606.71922500000005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906.78507500000001</v>
      </c>
      <c r="AT39" s="11">
        <f t="shared" si="10"/>
        <v>4.450139105579827E-2</v>
      </c>
      <c r="AU39" s="5">
        <f t="shared" si="7"/>
        <v>44.501391055798273</v>
      </c>
    </row>
    <row r="40" spans="1:47" x14ac:dyDescent="0.25">
      <c r="A40" s="1" t="s">
        <v>117</v>
      </c>
      <c r="B40" s="1" t="s">
        <v>118</v>
      </c>
      <c r="C40" s="1" t="s">
        <v>119</v>
      </c>
      <c r="D40" s="1" t="s">
        <v>52</v>
      </c>
      <c r="E40" s="1" t="s">
        <v>68</v>
      </c>
      <c r="F40" s="1" t="s">
        <v>106</v>
      </c>
      <c r="G40" s="1" t="s">
        <v>55</v>
      </c>
      <c r="H40" s="1" t="s">
        <v>56</v>
      </c>
      <c r="I40" s="2">
        <v>104.626416112</v>
      </c>
      <c r="J40" s="2">
        <v>12.47</v>
      </c>
      <c r="K40" s="2">
        <f t="shared" si="8"/>
        <v>12.2</v>
      </c>
      <c r="L40" s="2">
        <f t="shared" si="9"/>
        <v>0.27</v>
      </c>
      <c r="N40" s="4">
        <v>1.49</v>
      </c>
      <c r="O40" s="5">
        <v>2451.0500000000002</v>
      </c>
      <c r="P40" s="6">
        <v>0.96</v>
      </c>
      <c r="Q40" s="5">
        <v>1277.6400000000001</v>
      </c>
      <c r="R40" s="7">
        <v>9.75</v>
      </c>
      <c r="S40" s="5">
        <v>5784.1875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R40" s="2">
        <v>0.27</v>
      </c>
      <c r="AS40" s="5">
        <f t="shared" si="5"/>
        <v>9512.8775000000005</v>
      </c>
      <c r="AT40" s="11">
        <f t="shared" si="10"/>
        <v>0.46685404663657998</v>
      </c>
      <c r="AU40" s="5">
        <f t="shared" si="7"/>
        <v>466.85404663657999</v>
      </c>
    </row>
    <row r="41" spans="1:47" x14ac:dyDescent="0.25">
      <c r="A41" s="1" t="s">
        <v>117</v>
      </c>
      <c r="B41" s="1" t="s">
        <v>118</v>
      </c>
      <c r="C41" s="1" t="s">
        <v>119</v>
      </c>
      <c r="D41" s="1" t="s">
        <v>52</v>
      </c>
      <c r="E41" s="1" t="s">
        <v>69</v>
      </c>
      <c r="F41" s="1" t="s">
        <v>106</v>
      </c>
      <c r="G41" s="1" t="s">
        <v>55</v>
      </c>
      <c r="H41" s="1" t="s">
        <v>56</v>
      </c>
      <c r="I41" s="2">
        <v>104.626416112</v>
      </c>
      <c r="J41" s="2">
        <v>12.23</v>
      </c>
      <c r="K41" s="2">
        <f t="shared" si="8"/>
        <v>10.48</v>
      </c>
      <c r="L41" s="2">
        <f t="shared" si="9"/>
        <v>1.75</v>
      </c>
      <c r="M41" s="3">
        <v>0.47</v>
      </c>
      <c r="P41" s="6">
        <v>7.52</v>
      </c>
      <c r="Q41" s="5">
        <v>10008.18</v>
      </c>
      <c r="R41" s="7">
        <v>2.96</v>
      </c>
      <c r="S41" s="5">
        <v>1756.02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R41" s="2">
        <v>1.28</v>
      </c>
      <c r="AS41" s="5">
        <f t="shared" si="5"/>
        <v>11764.2</v>
      </c>
      <c r="AT41" s="11">
        <f t="shared" si="10"/>
        <v>0.57733996631850393</v>
      </c>
      <c r="AU41" s="5">
        <f t="shared" si="7"/>
        <v>577.33996631850391</v>
      </c>
    </row>
    <row r="42" spans="1:47" x14ac:dyDescent="0.25">
      <c r="A42" s="1" t="s">
        <v>117</v>
      </c>
      <c r="B42" s="1" t="s">
        <v>118</v>
      </c>
      <c r="C42" s="1" t="s">
        <v>119</v>
      </c>
      <c r="D42" s="1" t="s">
        <v>52</v>
      </c>
      <c r="E42" s="1" t="s">
        <v>66</v>
      </c>
      <c r="F42" s="1" t="s">
        <v>106</v>
      </c>
      <c r="G42" s="1" t="s">
        <v>55</v>
      </c>
      <c r="H42" s="1" t="s">
        <v>56</v>
      </c>
      <c r="I42" s="2">
        <v>104.626416112</v>
      </c>
      <c r="J42" s="2">
        <v>39.119999999999997</v>
      </c>
      <c r="K42" s="2">
        <f t="shared" si="8"/>
        <v>32.31</v>
      </c>
      <c r="L42" s="2">
        <f t="shared" si="9"/>
        <v>6.82</v>
      </c>
      <c r="M42" s="3">
        <v>6.82</v>
      </c>
      <c r="N42" s="4">
        <v>1.32</v>
      </c>
      <c r="O42" s="5">
        <v>2171.4</v>
      </c>
      <c r="P42" s="6">
        <v>22</v>
      </c>
      <c r="Q42" s="5">
        <v>29279.25</v>
      </c>
      <c r="R42" s="7">
        <v>7.6</v>
      </c>
      <c r="S42" s="5">
        <v>4508.7</v>
      </c>
      <c r="T42" s="8">
        <v>0.49</v>
      </c>
      <c r="U42" s="5">
        <v>87.20774999999999</v>
      </c>
      <c r="AB42" s="10">
        <v>0.9</v>
      </c>
      <c r="AC42" s="5">
        <v>57.66075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36104.218500000003</v>
      </c>
      <c r="AT42" s="11">
        <f t="shared" si="10"/>
        <v>1.7718508944718645</v>
      </c>
      <c r="AU42" s="5">
        <f t="shared" si="7"/>
        <v>1771.8508944718644</v>
      </c>
    </row>
    <row r="43" spans="1:47" x14ac:dyDescent="0.25">
      <c r="A43" s="1" t="s">
        <v>117</v>
      </c>
      <c r="B43" s="1" t="s">
        <v>118</v>
      </c>
      <c r="C43" s="1" t="s">
        <v>119</v>
      </c>
      <c r="D43" s="1" t="s">
        <v>52</v>
      </c>
      <c r="E43" s="1" t="s">
        <v>65</v>
      </c>
      <c r="F43" s="1" t="s">
        <v>106</v>
      </c>
      <c r="G43" s="1" t="s">
        <v>55</v>
      </c>
      <c r="H43" s="1" t="s">
        <v>56</v>
      </c>
      <c r="I43" s="2">
        <v>104.626416112</v>
      </c>
      <c r="J43" s="2">
        <v>38.840000000000003</v>
      </c>
      <c r="K43" s="2">
        <f t="shared" si="8"/>
        <v>28.000000000000004</v>
      </c>
      <c r="L43" s="2">
        <f t="shared" si="9"/>
        <v>10.84</v>
      </c>
      <c r="M43" s="3">
        <v>10.84</v>
      </c>
      <c r="N43" s="4">
        <v>7.42</v>
      </c>
      <c r="O43" s="5">
        <v>12205.9</v>
      </c>
      <c r="P43" s="6">
        <v>13.13</v>
      </c>
      <c r="Q43" s="5">
        <v>17474.388749999998</v>
      </c>
      <c r="R43" s="7">
        <v>3.51</v>
      </c>
      <c r="S43" s="5">
        <v>2082.3074999999999</v>
      </c>
      <c r="T43" s="8">
        <v>0.28000000000000003</v>
      </c>
      <c r="U43" s="5">
        <v>49.833000000000013</v>
      </c>
      <c r="AB43" s="10">
        <v>3.66</v>
      </c>
      <c r="AC43" s="5">
        <v>234.48705000000001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5"/>
        <v>32046.916299999997</v>
      </c>
      <c r="AT43" s="11">
        <f t="shared" si="10"/>
        <v>1.5727347016587538</v>
      </c>
      <c r="AU43" s="5">
        <f t="shared" si="7"/>
        <v>1572.7347016587539</v>
      </c>
    </row>
    <row r="44" spans="1:47" x14ac:dyDescent="0.25">
      <c r="A44" s="1" t="s">
        <v>120</v>
      </c>
      <c r="B44" s="1" t="s">
        <v>121</v>
      </c>
      <c r="C44" s="1" t="s">
        <v>226</v>
      </c>
      <c r="D44" s="1" t="s">
        <v>280</v>
      </c>
      <c r="E44" s="1" t="s">
        <v>68</v>
      </c>
      <c r="F44" s="1" t="s">
        <v>106</v>
      </c>
      <c r="G44" s="1" t="s">
        <v>55</v>
      </c>
      <c r="H44" s="1" t="s">
        <v>56</v>
      </c>
      <c r="I44" s="2">
        <v>55.174798744500002</v>
      </c>
      <c r="J44" s="2">
        <v>27.43</v>
      </c>
      <c r="K44" s="2">
        <f t="shared" si="8"/>
        <v>0</v>
      </c>
      <c r="L44" s="2">
        <f t="shared" si="9"/>
        <v>27.43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R44" s="2">
        <v>27.43</v>
      </c>
      <c r="AS44" s="5">
        <f t="shared" si="5"/>
        <v>0</v>
      </c>
      <c r="AT44" s="11">
        <f t="shared" si="10"/>
        <v>0</v>
      </c>
      <c r="AU44" s="5">
        <f t="shared" si="7"/>
        <v>0</v>
      </c>
    </row>
    <row r="45" spans="1:47" x14ac:dyDescent="0.25">
      <c r="A45" s="1" t="s">
        <v>120</v>
      </c>
      <c r="B45" s="1" t="s">
        <v>121</v>
      </c>
      <c r="C45" s="1" t="s">
        <v>226</v>
      </c>
      <c r="D45" s="1" t="s">
        <v>280</v>
      </c>
      <c r="E45" s="1" t="s">
        <v>69</v>
      </c>
      <c r="F45" s="1" t="s">
        <v>106</v>
      </c>
      <c r="G45" s="1" t="s">
        <v>55</v>
      </c>
      <c r="H45" s="1" t="s">
        <v>56</v>
      </c>
      <c r="I45" s="2">
        <v>55.174798744500002</v>
      </c>
      <c r="J45" s="2">
        <v>27.75</v>
      </c>
      <c r="K45" s="2">
        <f t="shared" si="8"/>
        <v>0</v>
      </c>
      <c r="L45" s="2">
        <f t="shared" si="9"/>
        <v>27.75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R45" s="2">
        <v>27.75</v>
      </c>
      <c r="AS45" s="5">
        <f t="shared" si="5"/>
        <v>0</v>
      </c>
      <c r="AT45" s="11">
        <f t="shared" si="10"/>
        <v>0</v>
      </c>
      <c r="AU45" s="5">
        <f t="shared" si="7"/>
        <v>0</v>
      </c>
    </row>
    <row r="46" spans="1:47" x14ac:dyDescent="0.25">
      <c r="A46" s="1" t="s">
        <v>122</v>
      </c>
      <c r="B46" s="1" t="s">
        <v>121</v>
      </c>
      <c r="C46" s="1" t="s">
        <v>226</v>
      </c>
      <c r="D46" s="1" t="s">
        <v>280</v>
      </c>
      <c r="E46" s="1" t="s">
        <v>53</v>
      </c>
      <c r="F46" s="1" t="s">
        <v>123</v>
      </c>
      <c r="G46" s="1" t="s">
        <v>55</v>
      </c>
      <c r="H46" s="1" t="s">
        <v>56</v>
      </c>
      <c r="I46" s="2">
        <v>40.0278109192</v>
      </c>
      <c r="J46" s="2">
        <v>40.03</v>
      </c>
      <c r="K46" s="2">
        <f t="shared" si="8"/>
        <v>0</v>
      </c>
      <c r="L46" s="2">
        <f t="shared" si="9"/>
        <v>39.1</v>
      </c>
      <c r="AL46" s="5" t="str">
        <f t="shared" si="2"/>
        <v/>
      </c>
      <c r="AQ46" s="2">
        <v>1.35</v>
      </c>
      <c r="AR46" s="2">
        <v>37.75</v>
      </c>
      <c r="AS46" s="5">
        <f t="shared" si="5"/>
        <v>0</v>
      </c>
      <c r="AT46" s="11">
        <f t="shared" si="10"/>
        <v>0</v>
      </c>
      <c r="AU46" s="5">
        <f t="shared" si="7"/>
        <v>0</v>
      </c>
    </row>
    <row r="47" spans="1:47" x14ac:dyDescent="0.25">
      <c r="A47" s="1" t="s">
        <v>124</v>
      </c>
      <c r="B47" s="1" t="s">
        <v>125</v>
      </c>
      <c r="C47" s="1" t="s">
        <v>226</v>
      </c>
      <c r="D47" s="1" t="s">
        <v>280</v>
      </c>
      <c r="E47" s="1" t="s">
        <v>57</v>
      </c>
      <c r="F47" s="1" t="s">
        <v>123</v>
      </c>
      <c r="G47" s="1" t="s">
        <v>55</v>
      </c>
      <c r="H47" s="1" t="s">
        <v>56</v>
      </c>
      <c r="I47" s="2">
        <v>39.985154266599999</v>
      </c>
      <c r="J47" s="2">
        <v>39.99</v>
      </c>
      <c r="K47" s="2">
        <f t="shared" si="8"/>
        <v>0</v>
      </c>
      <c r="L47" s="2">
        <f t="shared" si="9"/>
        <v>39.92</v>
      </c>
      <c r="M47" s="3">
        <v>38.630000000000003</v>
      </c>
      <c r="AL47" s="5" t="str">
        <f t="shared" si="2"/>
        <v/>
      </c>
      <c r="AN47" s="5" t="str">
        <f t="shared" si="3"/>
        <v/>
      </c>
      <c r="AO47" s="2">
        <v>0.48</v>
      </c>
      <c r="AP47" s="5">
        <f t="shared" si="4"/>
        <v>0.48</v>
      </c>
      <c r="AQ47" s="2">
        <v>0.72</v>
      </c>
      <c r="AR47" s="2">
        <v>0.09</v>
      </c>
      <c r="AS47" s="5">
        <f t="shared" si="5"/>
        <v>0</v>
      </c>
      <c r="AT47" s="11">
        <f t="shared" si="10"/>
        <v>0</v>
      </c>
      <c r="AU47" s="5">
        <f t="shared" si="7"/>
        <v>0</v>
      </c>
    </row>
    <row r="48" spans="1:47" x14ac:dyDescent="0.25">
      <c r="A48" s="1" t="s">
        <v>126</v>
      </c>
      <c r="B48" s="1" t="s">
        <v>118</v>
      </c>
      <c r="C48" s="1" t="s">
        <v>119</v>
      </c>
      <c r="D48" s="1" t="s">
        <v>52</v>
      </c>
      <c r="E48" s="1" t="s">
        <v>111</v>
      </c>
      <c r="F48" s="1" t="s">
        <v>123</v>
      </c>
      <c r="G48" s="1" t="s">
        <v>55</v>
      </c>
      <c r="H48" s="1" t="s">
        <v>56</v>
      </c>
      <c r="I48" s="2">
        <v>318.99157763900001</v>
      </c>
      <c r="J48" s="2">
        <v>39.04</v>
      </c>
      <c r="K48" s="2">
        <f t="shared" si="8"/>
        <v>27.659999999999997</v>
      </c>
      <c r="L48" s="2">
        <f t="shared" si="9"/>
        <v>11.38</v>
      </c>
      <c r="M48" s="3">
        <v>11.38</v>
      </c>
      <c r="P48" s="6">
        <v>9.33</v>
      </c>
      <c r="Q48" s="5">
        <v>12417.063749999999</v>
      </c>
      <c r="R48" s="7">
        <v>16.97</v>
      </c>
      <c r="S48" s="5">
        <v>10067.452499999999</v>
      </c>
      <c r="T48" s="8">
        <v>0.18</v>
      </c>
      <c r="U48" s="5">
        <v>32.035499999999999</v>
      </c>
      <c r="Z48" s="9">
        <v>1.18</v>
      </c>
      <c r="AA48" s="5">
        <v>84.004199999999997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5"/>
        <v>22600.555950000002</v>
      </c>
      <c r="AT48" s="11">
        <f t="shared" si="10"/>
        <v>1.1091450511681595</v>
      </c>
      <c r="AU48" s="5">
        <f t="shared" si="7"/>
        <v>1109.1450511681596</v>
      </c>
    </row>
    <row r="49" spans="1:47" x14ac:dyDescent="0.25">
      <c r="A49" s="1" t="s">
        <v>126</v>
      </c>
      <c r="B49" s="1" t="s">
        <v>118</v>
      </c>
      <c r="C49" s="1" t="s">
        <v>119</v>
      </c>
      <c r="D49" s="1" t="s">
        <v>52</v>
      </c>
      <c r="E49" s="1" t="s">
        <v>76</v>
      </c>
      <c r="F49" s="1" t="s">
        <v>123</v>
      </c>
      <c r="G49" s="1" t="s">
        <v>55</v>
      </c>
      <c r="H49" s="1" t="s">
        <v>56</v>
      </c>
      <c r="I49" s="2">
        <v>318.99157763900001</v>
      </c>
      <c r="J49" s="2">
        <v>39.96</v>
      </c>
      <c r="K49" s="2">
        <f t="shared" si="8"/>
        <v>26.52</v>
      </c>
      <c r="L49" s="2">
        <f t="shared" si="9"/>
        <v>13.43</v>
      </c>
      <c r="M49" s="3">
        <v>13.43</v>
      </c>
      <c r="P49" s="6">
        <v>6.01</v>
      </c>
      <c r="Q49" s="5">
        <v>7998.5587500000001</v>
      </c>
      <c r="R49" s="7">
        <v>6.15</v>
      </c>
      <c r="S49" s="5">
        <v>3648.4875000000002</v>
      </c>
      <c r="T49" s="8">
        <v>0.84</v>
      </c>
      <c r="U49" s="5">
        <v>149.499</v>
      </c>
      <c r="Z49" s="9">
        <v>3.22</v>
      </c>
      <c r="AA49" s="5">
        <v>229.23179999999999</v>
      </c>
      <c r="AB49" s="10">
        <v>10.3</v>
      </c>
      <c r="AC49" s="5">
        <v>659.89525000000003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5"/>
        <v>12685.672299999998</v>
      </c>
      <c r="AT49" s="11">
        <f t="shared" si="10"/>
        <v>0.62256214773716667</v>
      </c>
      <c r="AU49" s="5">
        <f t="shared" si="7"/>
        <v>622.5621477371667</v>
      </c>
    </row>
    <row r="50" spans="1:47" x14ac:dyDescent="0.25">
      <c r="A50" s="1" t="s">
        <v>126</v>
      </c>
      <c r="B50" s="1" t="s">
        <v>118</v>
      </c>
      <c r="C50" s="1" t="s">
        <v>119</v>
      </c>
      <c r="D50" s="1" t="s">
        <v>52</v>
      </c>
      <c r="E50" s="1" t="s">
        <v>59</v>
      </c>
      <c r="F50" s="1" t="s">
        <v>123</v>
      </c>
      <c r="G50" s="1" t="s">
        <v>55</v>
      </c>
      <c r="H50" s="1" t="s">
        <v>56</v>
      </c>
      <c r="I50" s="2">
        <v>318.99157763900001</v>
      </c>
      <c r="J50" s="2">
        <v>40.07</v>
      </c>
      <c r="K50" s="2">
        <f t="shared" si="8"/>
        <v>31.69</v>
      </c>
      <c r="L50" s="2">
        <f t="shared" si="9"/>
        <v>8.31</v>
      </c>
      <c r="M50" s="3">
        <v>8.31</v>
      </c>
      <c r="N50" s="4">
        <v>17.05</v>
      </c>
      <c r="O50" s="5">
        <v>28047.25</v>
      </c>
      <c r="P50" s="6">
        <v>8.2200000000000006</v>
      </c>
      <c r="Q50" s="5">
        <v>10939.7925</v>
      </c>
      <c r="R50" s="7">
        <v>5.68</v>
      </c>
      <c r="S50" s="5">
        <v>3369.66</v>
      </c>
      <c r="AB50" s="10">
        <v>0.74</v>
      </c>
      <c r="AC50" s="5">
        <v>47.409949999999988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5"/>
        <v>42404.112450000001</v>
      </c>
      <c r="AT50" s="11">
        <f t="shared" si="10"/>
        <v>2.081024536615244</v>
      </c>
      <c r="AU50" s="5">
        <f t="shared" si="7"/>
        <v>2081.024536615244</v>
      </c>
    </row>
    <row r="51" spans="1:47" x14ac:dyDescent="0.25">
      <c r="A51" s="1" t="s">
        <v>126</v>
      </c>
      <c r="B51" s="1" t="s">
        <v>118</v>
      </c>
      <c r="C51" s="1" t="s">
        <v>119</v>
      </c>
      <c r="D51" s="1" t="s">
        <v>52</v>
      </c>
      <c r="E51" s="1" t="s">
        <v>64</v>
      </c>
      <c r="F51" s="1" t="s">
        <v>123</v>
      </c>
      <c r="G51" s="1" t="s">
        <v>55</v>
      </c>
      <c r="H51" s="1" t="s">
        <v>56</v>
      </c>
      <c r="I51" s="2">
        <v>318.99157763900001</v>
      </c>
      <c r="J51" s="2">
        <v>40.03</v>
      </c>
      <c r="K51" s="2">
        <f t="shared" si="8"/>
        <v>12.23</v>
      </c>
      <c r="L51" s="2">
        <f t="shared" si="9"/>
        <v>27.77</v>
      </c>
      <c r="M51" s="3">
        <v>25.47</v>
      </c>
      <c r="N51" s="4">
        <v>5.96</v>
      </c>
      <c r="O51" s="5">
        <v>9804.2000000000007</v>
      </c>
      <c r="P51" s="6">
        <v>3.38</v>
      </c>
      <c r="Q51" s="5">
        <v>4498.3575000000001</v>
      </c>
      <c r="R51" s="7">
        <v>1.23</v>
      </c>
      <c r="S51" s="5">
        <v>729.69749999999999</v>
      </c>
      <c r="Z51" s="9">
        <v>0.11</v>
      </c>
      <c r="AA51" s="5">
        <v>7.8308999999999997</v>
      </c>
      <c r="AB51" s="10">
        <v>1.55</v>
      </c>
      <c r="AC51" s="5">
        <v>99.304625000000001</v>
      </c>
      <c r="AL51" s="5" t="str">
        <f t="shared" si="2"/>
        <v/>
      </c>
      <c r="AN51" s="5" t="str">
        <f t="shared" si="3"/>
        <v/>
      </c>
      <c r="AO51" s="2">
        <v>0.92</v>
      </c>
      <c r="AP51" s="5">
        <f t="shared" si="4"/>
        <v>0.92</v>
      </c>
      <c r="AQ51" s="2">
        <v>1.38</v>
      </c>
      <c r="AS51" s="5">
        <f t="shared" si="5"/>
        <v>15139.390525000003</v>
      </c>
      <c r="AT51" s="11">
        <f t="shared" si="10"/>
        <v>0.74298084151801047</v>
      </c>
      <c r="AU51" s="5">
        <f t="shared" si="7"/>
        <v>742.98084151801049</v>
      </c>
    </row>
    <row r="52" spans="1:47" x14ac:dyDescent="0.25">
      <c r="A52" s="1" t="s">
        <v>126</v>
      </c>
      <c r="B52" s="1" t="s">
        <v>118</v>
      </c>
      <c r="C52" s="1" t="s">
        <v>119</v>
      </c>
      <c r="D52" s="1" t="s">
        <v>52</v>
      </c>
      <c r="E52" s="1" t="s">
        <v>77</v>
      </c>
      <c r="F52" s="1" t="s">
        <v>123</v>
      </c>
      <c r="G52" s="1" t="s">
        <v>55</v>
      </c>
      <c r="H52" s="1" t="s">
        <v>56</v>
      </c>
      <c r="I52" s="2">
        <v>318.99157763900001</v>
      </c>
      <c r="J52" s="2">
        <v>39.81</v>
      </c>
      <c r="K52" s="2">
        <f t="shared" si="8"/>
        <v>18.119999999999997</v>
      </c>
      <c r="L52" s="2">
        <f t="shared" si="9"/>
        <v>21.7</v>
      </c>
      <c r="M52" s="3">
        <v>18.55</v>
      </c>
      <c r="N52" s="4">
        <v>0.01</v>
      </c>
      <c r="O52" s="5">
        <v>16.45</v>
      </c>
      <c r="P52" s="6">
        <v>10.06</v>
      </c>
      <c r="Q52" s="5">
        <v>13388.602500000001</v>
      </c>
      <c r="R52" s="7">
        <v>7.72</v>
      </c>
      <c r="S52" s="5">
        <v>4475.6474999999991</v>
      </c>
      <c r="T52" s="8">
        <v>0.27</v>
      </c>
      <c r="U52" s="5">
        <v>32.798250000000003</v>
      </c>
      <c r="AB52" s="10">
        <v>0.06</v>
      </c>
      <c r="AC52" s="5">
        <v>3.8440500000000002</v>
      </c>
      <c r="AL52" s="5" t="str">
        <f t="shared" si="2"/>
        <v/>
      </c>
      <c r="AN52" s="5" t="str">
        <f t="shared" si="3"/>
        <v/>
      </c>
      <c r="AO52" s="2">
        <v>1.27</v>
      </c>
      <c r="AP52" s="5">
        <f t="shared" si="4"/>
        <v>1.27</v>
      </c>
      <c r="AQ52" s="2">
        <v>1.88</v>
      </c>
      <c r="AS52" s="5">
        <f t="shared" si="5"/>
        <v>17917.3423</v>
      </c>
      <c r="AT52" s="11">
        <f t="shared" si="10"/>
        <v>0.87931162339973012</v>
      </c>
      <c r="AU52" s="5">
        <f t="shared" si="7"/>
        <v>879.31162339973014</v>
      </c>
    </row>
    <row r="53" spans="1:47" x14ac:dyDescent="0.25">
      <c r="A53" s="1" t="s">
        <v>126</v>
      </c>
      <c r="B53" s="1" t="s">
        <v>118</v>
      </c>
      <c r="C53" s="1" t="s">
        <v>119</v>
      </c>
      <c r="D53" s="1" t="s">
        <v>52</v>
      </c>
      <c r="E53" s="1" t="s">
        <v>78</v>
      </c>
      <c r="F53" s="1" t="s">
        <v>123</v>
      </c>
      <c r="G53" s="1" t="s">
        <v>55</v>
      </c>
      <c r="H53" s="1" t="s">
        <v>56</v>
      </c>
      <c r="I53" s="2">
        <v>318.99157763900001</v>
      </c>
      <c r="J53" s="2">
        <v>39.69</v>
      </c>
      <c r="K53" s="2">
        <f t="shared" si="8"/>
        <v>17.850000000000001</v>
      </c>
      <c r="L53" s="2">
        <f t="shared" si="9"/>
        <v>21.849999999999998</v>
      </c>
      <c r="M53" s="3">
        <v>19.29</v>
      </c>
      <c r="P53" s="6">
        <v>0.57999999999999996</v>
      </c>
      <c r="Q53" s="5">
        <v>771.90749999999991</v>
      </c>
      <c r="R53" s="7">
        <v>13.71</v>
      </c>
      <c r="S53" s="5">
        <v>6368.9624999999996</v>
      </c>
      <c r="T53" s="8">
        <v>3.56</v>
      </c>
      <c r="U53" s="5">
        <v>436.80149999999998</v>
      </c>
      <c r="AL53" s="5" t="str">
        <f t="shared" si="2"/>
        <v/>
      </c>
      <c r="AN53" s="5" t="str">
        <f t="shared" si="3"/>
        <v/>
      </c>
      <c r="AO53" s="2">
        <v>1.02</v>
      </c>
      <c r="AP53" s="5">
        <f t="shared" si="4"/>
        <v>1.02</v>
      </c>
      <c r="AQ53" s="2">
        <v>1.54</v>
      </c>
      <c r="AS53" s="5">
        <f t="shared" si="5"/>
        <v>7577.6714999999995</v>
      </c>
      <c r="AT53" s="11">
        <f t="shared" si="10"/>
        <v>0.37188186264962231</v>
      </c>
      <c r="AU53" s="5">
        <f t="shared" si="7"/>
        <v>371.88186264962229</v>
      </c>
    </row>
    <row r="54" spans="1:47" x14ac:dyDescent="0.25">
      <c r="A54" s="1" t="s">
        <v>126</v>
      </c>
      <c r="B54" s="1" t="s">
        <v>118</v>
      </c>
      <c r="C54" s="1" t="s">
        <v>119</v>
      </c>
      <c r="D54" s="1" t="s">
        <v>52</v>
      </c>
      <c r="E54" s="1" t="s">
        <v>83</v>
      </c>
      <c r="F54" s="1" t="s">
        <v>123</v>
      </c>
      <c r="G54" s="1" t="s">
        <v>55</v>
      </c>
      <c r="H54" s="1" t="s">
        <v>56</v>
      </c>
      <c r="I54" s="2">
        <v>318.99157763900001</v>
      </c>
      <c r="J54" s="2">
        <v>39.630000000000003</v>
      </c>
      <c r="K54" s="2">
        <f t="shared" si="8"/>
        <v>23.130000000000003</v>
      </c>
      <c r="L54" s="2">
        <f t="shared" si="9"/>
        <v>16.510000000000002</v>
      </c>
      <c r="M54" s="3">
        <v>13.98</v>
      </c>
      <c r="P54" s="6">
        <v>5.79</v>
      </c>
      <c r="Q54" s="5">
        <v>4403.2950000000001</v>
      </c>
      <c r="R54" s="7">
        <v>16.8</v>
      </c>
      <c r="S54" s="5">
        <v>5695.2</v>
      </c>
      <c r="T54" s="8">
        <v>0.44</v>
      </c>
      <c r="U54" s="5">
        <v>47.799000000000007</v>
      </c>
      <c r="AB54" s="10">
        <v>0.1</v>
      </c>
      <c r="AC54" s="5">
        <v>3.661</v>
      </c>
      <c r="AK54" s="3">
        <v>7.0000000000000007E-2</v>
      </c>
      <c r="AL54" s="5">
        <f t="shared" si="2"/>
        <v>176.06399999999999</v>
      </c>
      <c r="AM54" s="3">
        <v>0.02</v>
      </c>
      <c r="AN54" s="5">
        <f t="shared" si="3"/>
        <v>83.84</v>
      </c>
      <c r="AO54" s="2">
        <v>0.92</v>
      </c>
      <c r="AP54" s="5">
        <f t="shared" si="4"/>
        <v>0.92</v>
      </c>
      <c r="AQ54" s="2">
        <v>1.52</v>
      </c>
      <c r="AS54" s="5">
        <f t="shared" si="5"/>
        <v>10149.955</v>
      </c>
      <c r="AT54" s="11">
        <f t="shared" si="10"/>
        <v>0.498119266744388</v>
      </c>
      <c r="AU54" s="5">
        <f t="shared" si="7"/>
        <v>498.11926674438803</v>
      </c>
    </row>
    <row r="55" spans="1:47" x14ac:dyDescent="0.25">
      <c r="A55" s="1" t="s">
        <v>126</v>
      </c>
      <c r="B55" s="1" t="s">
        <v>118</v>
      </c>
      <c r="C55" s="1" t="s">
        <v>119</v>
      </c>
      <c r="D55" s="1" t="s">
        <v>52</v>
      </c>
      <c r="E55" s="1" t="s">
        <v>84</v>
      </c>
      <c r="F55" s="1" t="s">
        <v>123</v>
      </c>
      <c r="G55" s="1" t="s">
        <v>55</v>
      </c>
      <c r="H55" s="1" t="s">
        <v>56</v>
      </c>
      <c r="I55" s="2">
        <v>318.99157763900001</v>
      </c>
      <c r="J55" s="2">
        <v>39.75</v>
      </c>
      <c r="K55" s="2">
        <f t="shared" si="8"/>
        <v>35.96</v>
      </c>
      <c r="L55" s="2">
        <f t="shared" si="9"/>
        <v>3.8</v>
      </c>
      <c r="M55" s="3">
        <v>0.39</v>
      </c>
      <c r="P55" s="6">
        <v>8.82</v>
      </c>
      <c r="Q55" s="5">
        <v>7317.9112500000001</v>
      </c>
      <c r="R55" s="7">
        <v>19.57</v>
      </c>
      <c r="S55" s="5">
        <v>7618.1774999999998</v>
      </c>
      <c r="T55" s="8">
        <v>4.25</v>
      </c>
      <c r="U55" s="5">
        <v>513.07650000000001</v>
      </c>
      <c r="AB55" s="10">
        <v>3.32</v>
      </c>
      <c r="AC55" s="5">
        <v>166.57550000000001</v>
      </c>
      <c r="AK55" s="3">
        <v>1.27</v>
      </c>
      <c r="AL55" s="5">
        <f t="shared" si="2"/>
        <v>3194.3039999999996</v>
      </c>
      <c r="AN55" s="5" t="str">
        <f t="shared" si="3"/>
        <v/>
      </c>
      <c r="AO55" s="2">
        <v>0.09</v>
      </c>
      <c r="AP55" s="5">
        <f t="shared" si="4"/>
        <v>0.09</v>
      </c>
      <c r="AQ55" s="2">
        <v>2.0499999999999998</v>
      </c>
      <c r="AS55" s="5">
        <f t="shared" si="5"/>
        <v>15615.740749999999</v>
      </c>
      <c r="AT55" s="11">
        <f t="shared" si="10"/>
        <v>0.76635820868767002</v>
      </c>
      <c r="AU55" s="5">
        <f t="shared" si="7"/>
        <v>766.35820868766996</v>
      </c>
    </row>
    <row r="56" spans="1:47" x14ac:dyDescent="0.25">
      <c r="A56" s="1" t="s">
        <v>127</v>
      </c>
      <c r="B56" s="1" t="s">
        <v>97</v>
      </c>
      <c r="C56" s="1" t="s">
        <v>98</v>
      </c>
      <c r="D56" s="1" t="s">
        <v>52</v>
      </c>
      <c r="E56" s="1" t="s">
        <v>110</v>
      </c>
      <c r="F56" s="1" t="s">
        <v>123</v>
      </c>
      <c r="G56" s="1" t="s">
        <v>55</v>
      </c>
      <c r="H56" s="1" t="s">
        <v>56</v>
      </c>
      <c r="I56" s="2">
        <v>80.030671790499994</v>
      </c>
      <c r="J56" s="2">
        <v>38.11</v>
      </c>
      <c r="K56" s="2">
        <f t="shared" si="8"/>
        <v>13.450000000000001</v>
      </c>
      <c r="L56" s="2">
        <f t="shared" si="9"/>
        <v>24.66</v>
      </c>
      <c r="M56" s="3">
        <v>24.66</v>
      </c>
      <c r="R56" s="7">
        <v>11.88</v>
      </c>
      <c r="S56" s="5">
        <v>7047.81</v>
      </c>
      <c r="T56" s="8">
        <v>0.91</v>
      </c>
      <c r="U56" s="5">
        <v>161.95724999999999</v>
      </c>
      <c r="Z56" s="9">
        <v>7.0000000000000007E-2</v>
      </c>
      <c r="AA56" s="5">
        <v>4.9833000000000007</v>
      </c>
      <c r="AB56" s="10">
        <v>0.4</v>
      </c>
      <c r="AC56" s="5">
        <v>25.626999999999999</v>
      </c>
      <c r="AE56" s="2">
        <v>0.19</v>
      </c>
      <c r="AF56" s="5">
        <v>12.172825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5"/>
        <v>7252.5503750000007</v>
      </c>
      <c r="AT56" s="11">
        <f t="shared" si="10"/>
        <v>0.35592621591147322</v>
      </c>
      <c r="AU56" s="5">
        <f t="shared" si="7"/>
        <v>355.92621591147321</v>
      </c>
    </row>
    <row r="57" spans="1:47" x14ac:dyDescent="0.25">
      <c r="A57" s="1" t="s">
        <v>127</v>
      </c>
      <c r="B57" s="1" t="s">
        <v>97</v>
      </c>
      <c r="C57" s="1" t="s">
        <v>98</v>
      </c>
      <c r="D57" s="1" t="s">
        <v>52</v>
      </c>
      <c r="E57" s="1" t="s">
        <v>112</v>
      </c>
      <c r="F57" s="1" t="s">
        <v>123</v>
      </c>
      <c r="G57" s="1" t="s">
        <v>55</v>
      </c>
      <c r="H57" s="1" t="s">
        <v>56</v>
      </c>
      <c r="I57" s="2">
        <v>80.030671790499994</v>
      </c>
      <c r="J57" s="2">
        <v>39.96</v>
      </c>
      <c r="K57" s="2">
        <f t="shared" si="8"/>
        <v>38.219999999999992</v>
      </c>
      <c r="L57" s="2">
        <f t="shared" si="9"/>
        <v>1.74</v>
      </c>
      <c r="M57" s="3">
        <v>1.74</v>
      </c>
      <c r="P57" s="6">
        <v>13.09</v>
      </c>
      <c r="Q57" s="5">
        <v>17421.153750000001</v>
      </c>
      <c r="R57" s="7">
        <v>22.15</v>
      </c>
      <c r="S57" s="5">
        <v>13140.487499999999</v>
      </c>
      <c r="T57" s="8">
        <v>2.98</v>
      </c>
      <c r="U57" s="5">
        <v>530.3655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5"/>
        <v>31092.00675</v>
      </c>
      <c r="AT57" s="11">
        <f t="shared" si="10"/>
        <v>1.5258715535114753</v>
      </c>
      <c r="AU57" s="5">
        <f t="shared" si="7"/>
        <v>1525.8715535114754</v>
      </c>
    </row>
    <row r="58" spans="1:47" x14ac:dyDescent="0.25">
      <c r="A58" s="1" t="s">
        <v>128</v>
      </c>
      <c r="B58" s="1" t="s">
        <v>129</v>
      </c>
      <c r="C58" s="1" t="s">
        <v>130</v>
      </c>
      <c r="D58" s="1" t="s">
        <v>279</v>
      </c>
      <c r="E58" s="1" t="s">
        <v>68</v>
      </c>
      <c r="F58" s="1" t="s">
        <v>123</v>
      </c>
      <c r="G58" s="1" t="s">
        <v>55</v>
      </c>
      <c r="H58" s="1" t="s">
        <v>56</v>
      </c>
      <c r="I58" s="2">
        <v>39.922448015999997</v>
      </c>
      <c r="J58" s="2">
        <v>39.92</v>
      </c>
      <c r="K58" s="2">
        <f t="shared" si="8"/>
        <v>13.669999999999998</v>
      </c>
      <c r="L58" s="2">
        <f t="shared" si="9"/>
        <v>26.25</v>
      </c>
      <c r="M58" s="3">
        <v>26.25</v>
      </c>
      <c r="P58" s="6">
        <v>10.75</v>
      </c>
      <c r="Q58" s="5">
        <v>14295.498750000001</v>
      </c>
      <c r="R58" s="7">
        <v>2.1</v>
      </c>
      <c r="S58" s="5">
        <v>1240.74</v>
      </c>
      <c r="T58" s="8">
        <v>0.11</v>
      </c>
      <c r="U58" s="5">
        <v>12.7125</v>
      </c>
      <c r="AB58" s="10">
        <v>0.71</v>
      </c>
      <c r="AC58" s="5">
        <v>45.487924999999997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S58" s="5">
        <f t="shared" si="5"/>
        <v>15594.439175</v>
      </c>
      <c r="AT58" s="11">
        <f t="shared" si="10"/>
        <v>0.76531281243522353</v>
      </c>
      <c r="AU58" s="5">
        <f t="shared" si="7"/>
        <v>765.31281243522358</v>
      </c>
    </row>
    <row r="59" spans="1:47" x14ac:dyDescent="0.25">
      <c r="A59" s="1" t="s">
        <v>131</v>
      </c>
      <c r="B59" s="1" t="s">
        <v>129</v>
      </c>
      <c r="C59" s="1" t="s">
        <v>130</v>
      </c>
      <c r="D59" s="1" t="s">
        <v>279</v>
      </c>
      <c r="E59" s="1" t="s">
        <v>69</v>
      </c>
      <c r="F59" s="1" t="s">
        <v>123</v>
      </c>
      <c r="G59" s="1" t="s">
        <v>55</v>
      </c>
      <c r="H59" s="1" t="s">
        <v>56</v>
      </c>
      <c r="I59" s="2">
        <v>39.962390133200003</v>
      </c>
      <c r="J59" s="2">
        <v>39.82</v>
      </c>
      <c r="K59" s="2">
        <f t="shared" si="8"/>
        <v>33.78</v>
      </c>
      <c r="L59" s="2">
        <f t="shared" si="9"/>
        <v>6.03</v>
      </c>
      <c r="M59" s="3">
        <v>5.78</v>
      </c>
      <c r="P59" s="6">
        <v>10.42</v>
      </c>
      <c r="Q59" s="5">
        <v>8808.4912499999991</v>
      </c>
      <c r="R59" s="7">
        <v>21.59</v>
      </c>
      <c r="S59" s="5">
        <v>7446.1350000000002</v>
      </c>
      <c r="T59" s="8">
        <v>1.43</v>
      </c>
      <c r="U59" s="5">
        <v>146.19374999999999</v>
      </c>
      <c r="AB59" s="10">
        <v>0.34</v>
      </c>
      <c r="AC59" s="5">
        <v>12.4474</v>
      </c>
      <c r="AK59" s="3">
        <v>0.1</v>
      </c>
      <c r="AL59" s="5">
        <f t="shared" si="2"/>
        <v>251.51999999999998</v>
      </c>
      <c r="AN59" s="5" t="str">
        <f t="shared" si="3"/>
        <v/>
      </c>
      <c r="AP59" s="5" t="str">
        <f t="shared" si="4"/>
        <v/>
      </c>
      <c r="AQ59" s="2">
        <v>0.15</v>
      </c>
      <c r="AS59" s="5">
        <f t="shared" si="5"/>
        <v>16413.267400000001</v>
      </c>
      <c r="AT59" s="11">
        <f t="shared" si="10"/>
        <v>0.80549763246906703</v>
      </c>
      <c r="AU59" s="5">
        <f t="shared" si="7"/>
        <v>805.49763246906707</v>
      </c>
    </row>
    <row r="60" spans="1:47" x14ac:dyDescent="0.25">
      <c r="A60" s="1" t="s">
        <v>132</v>
      </c>
      <c r="B60" s="1" t="s">
        <v>118</v>
      </c>
      <c r="C60" s="1" t="s">
        <v>119</v>
      </c>
      <c r="D60" s="1" t="s">
        <v>52</v>
      </c>
      <c r="E60" s="1" t="s">
        <v>65</v>
      </c>
      <c r="F60" s="1" t="s">
        <v>123</v>
      </c>
      <c r="G60" s="1" t="s">
        <v>55</v>
      </c>
      <c r="H60" s="1" t="s">
        <v>56</v>
      </c>
      <c r="I60" s="2">
        <v>79.735713903800004</v>
      </c>
      <c r="J60" s="2">
        <v>39.85</v>
      </c>
      <c r="K60" s="2">
        <f t="shared" si="8"/>
        <v>29.22</v>
      </c>
      <c r="L60" s="2">
        <f t="shared" si="9"/>
        <v>10.620000000000001</v>
      </c>
      <c r="M60" s="3">
        <v>9.41</v>
      </c>
      <c r="P60" s="6">
        <v>2.09</v>
      </c>
      <c r="Q60" s="5">
        <v>2781.5287499999999</v>
      </c>
      <c r="R60" s="7">
        <v>12.5</v>
      </c>
      <c r="S60" s="5">
        <v>7415.625</v>
      </c>
      <c r="T60" s="8">
        <v>14.27</v>
      </c>
      <c r="U60" s="5">
        <v>1905.8579999999999</v>
      </c>
      <c r="AB60" s="10">
        <v>0.36</v>
      </c>
      <c r="AC60" s="5">
        <v>23.064299999999999</v>
      </c>
      <c r="AL60" s="5" t="str">
        <f t="shared" si="2"/>
        <v/>
      </c>
      <c r="AN60" s="5" t="str">
        <f t="shared" si="3"/>
        <v/>
      </c>
      <c r="AO60" s="2">
        <v>0.48</v>
      </c>
      <c r="AP60" s="5">
        <f t="shared" si="4"/>
        <v>0.48</v>
      </c>
      <c r="AQ60" s="2">
        <v>0.73</v>
      </c>
      <c r="AS60" s="5">
        <f t="shared" si="5"/>
        <v>12126.07605</v>
      </c>
      <c r="AT60" s="11">
        <f t="shared" si="10"/>
        <v>0.59509939802813761</v>
      </c>
      <c r="AU60" s="5">
        <f t="shared" si="7"/>
        <v>595.09939802813756</v>
      </c>
    </row>
    <row r="61" spans="1:47" x14ac:dyDescent="0.25">
      <c r="A61" s="1" t="s">
        <v>132</v>
      </c>
      <c r="B61" s="1" t="s">
        <v>118</v>
      </c>
      <c r="C61" s="1" t="s">
        <v>119</v>
      </c>
      <c r="D61" s="1" t="s">
        <v>52</v>
      </c>
      <c r="E61" s="1" t="s">
        <v>66</v>
      </c>
      <c r="F61" s="1" t="s">
        <v>123</v>
      </c>
      <c r="G61" s="1" t="s">
        <v>55</v>
      </c>
      <c r="H61" s="1" t="s">
        <v>56</v>
      </c>
      <c r="I61" s="2">
        <v>79.735713903800004</v>
      </c>
      <c r="J61" s="2">
        <v>39.89</v>
      </c>
      <c r="K61" s="2">
        <f t="shared" si="8"/>
        <v>16.520000000000003</v>
      </c>
      <c r="L61" s="2">
        <f t="shared" si="9"/>
        <v>23.369999999999997</v>
      </c>
      <c r="M61" s="3">
        <v>22.65</v>
      </c>
      <c r="P61" s="6">
        <v>2.58</v>
      </c>
      <c r="Q61" s="5">
        <v>1962.09</v>
      </c>
      <c r="R61" s="7">
        <v>10.98</v>
      </c>
      <c r="S61" s="5">
        <v>3722.22</v>
      </c>
      <c r="T61" s="8">
        <v>2.86</v>
      </c>
      <c r="U61" s="5">
        <v>290.86200000000002</v>
      </c>
      <c r="AB61" s="10">
        <v>0.1</v>
      </c>
      <c r="AC61" s="5">
        <v>3.661</v>
      </c>
      <c r="AL61" s="5" t="str">
        <f t="shared" si="2"/>
        <v/>
      </c>
      <c r="AN61" s="5" t="str">
        <f t="shared" si="3"/>
        <v/>
      </c>
      <c r="AO61" s="2">
        <v>0.28999999999999998</v>
      </c>
      <c r="AP61" s="5">
        <f t="shared" si="4"/>
        <v>0.28999999999999998</v>
      </c>
      <c r="AQ61" s="2">
        <v>0.43</v>
      </c>
      <c r="AS61" s="5">
        <f t="shared" si="5"/>
        <v>5978.8329999999996</v>
      </c>
      <c r="AT61" s="11">
        <f t="shared" si="10"/>
        <v>0.29341725258359763</v>
      </c>
      <c r="AU61" s="5">
        <f t="shared" si="7"/>
        <v>293.41725258359764</v>
      </c>
    </row>
    <row r="62" spans="1:47" x14ac:dyDescent="0.25">
      <c r="A62" s="1" t="s">
        <v>133</v>
      </c>
      <c r="B62" s="1" t="s">
        <v>134</v>
      </c>
      <c r="C62" s="1" t="s">
        <v>135</v>
      </c>
      <c r="D62" s="1" t="s">
        <v>52</v>
      </c>
      <c r="E62" s="1" t="s">
        <v>59</v>
      </c>
      <c r="F62" s="1" t="s">
        <v>136</v>
      </c>
      <c r="G62" s="1" t="s">
        <v>55</v>
      </c>
      <c r="H62" s="1" t="s">
        <v>56</v>
      </c>
      <c r="I62" s="2">
        <v>211.227618124</v>
      </c>
      <c r="J62" s="2">
        <v>10.039999999999999</v>
      </c>
      <c r="K62" s="2">
        <f t="shared" si="8"/>
        <v>5.38</v>
      </c>
      <c r="L62" s="2">
        <f t="shared" si="9"/>
        <v>4.6500000000000004</v>
      </c>
      <c r="M62" s="3">
        <v>4.6500000000000004</v>
      </c>
      <c r="P62" s="6">
        <v>1.34</v>
      </c>
      <c r="Q62" s="5">
        <v>1783.3724999999999</v>
      </c>
      <c r="R62" s="7">
        <v>0.71</v>
      </c>
      <c r="S62" s="5">
        <v>421.20749999999998</v>
      </c>
      <c r="AE62" s="2">
        <v>3.33</v>
      </c>
      <c r="AF62" s="5">
        <v>213.344775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S62" s="5">
        <f t="shared" si="5"/>
        <v>2417.924775</v>
      </c>
      <c r="AT62" s="11">
        <f t="shared" si="10"/>
        <v>0.11866209416357899</v>
      </c>
      <c r="AU62" s="5">
        <f t="shared" si="7"/>
        <v>118.662094163579</v>
      </c>
    </row>
    <row r="63" spans="1:47" x14ac:dyDescent="0.25">
      <c r="A63" s="1" t="s">
        <v>133</v>
      </c>
      <c r="B63" s="1" t="s">
        <v>134</v>
      </c>
      <c r="C63" s="1" t="s">
        <v>135</v>
      </c>
      <c r="D63" s="1" t="s">
        <v>52</v>
      </c>
      <c r="E63" s="1" t="s">
        <v>53</v>
      </c>
      <c r="F63" s="1" t="s">
        <v>136</v>
      </c>
      <c r="G63" s="1" t="s">
        <v>55</v>
      </c>
      <c r="H63" s="1" t="s">
        <v>56</v>
      </c>
      <c r="I63" s="2">
        <v>211.227618124</v>
      </c>
      <c r="J63" s="2">
        <v>37.4</v>
      </c>
      <c r="K63" s="2">
        <f t="shared" si="8"/>
        <v>33.5</v>
      </c>
      <c r="L63" s="2">
        <f t="shared" si="9"/>
        <v>3.91</v>
      </c>
      <c r="M63" s="3">
        <v>3.91</v>
      </c>
      <c r="P63" s="6">
        <v>5.42</v>
      </c>
      <c r="Q63" s="5">
        <v>7213.3424999999997</v>
      </c>
      <c r="R63" s="7">
        <v>15.41</v>
      </c>
      <c r="S63" s="5">
        <v>9141.9825000000001</v>
      </c>
      <c r="T63" s="8">
        <v>1.04</v>
      </c>
      <c r="U63" s="5">
        <v>185.09399999999999</v>
      </c>
      <c r="AB63" s="10">
        <v>0.81</v>
      </c>
      <c r="AC63" s="5">
        <v>51.894674999999999</v>
      </c>
      <c r="AE63" s="2">
        <v>10.82</v>
      </c>
      <c r="AF63" s="5">
        <v>693.21034999999995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S63" s="5">
        <f t="shared" si="5"/>
        <v>17285.524025000002</v>
      </c>
      <c r="AT63" s="11">
        <f t="shared" si="10"/>
        <v>0.84830450505696875</v>
      </c>
      <c r="AU63" s="5">
        <f t="shared" si="7"/>
        <v>848.30450505696876</v>
      </c>
    </row>
    <row r="64" spans="1:47" x14ac:dyDescent="0.25">
      <c r="A64" s="1" t="s">
        <v>133</v>
      </c>
      <c r="B64" s="1" t="s">
        <v>134</v>
      </c>
      <c r="C64" s="1" t="s">
        <v>135</v>
      </c>
      <c r="D64" s="1" t="s">
        <v>52</v>
      </c>
      <c r="E64" s="1" t="s">
        <v>57</v>
      </c>
      <c r="F64" s="1" t="s">
        <v>136</v>
      </c>
      <c r="G64" s="1" t="s">
        <v>55</v>
      </c>
      <c r="H64" s="1" t="s">
        <v>56</v>
      </c>
      <c r="I64" s="2">
        <v>211.227618124</v>
      </c>
      <c r="J64" s="2">
        <v>39.909999999999997</v>
      </c>
      <c r="K64" s="2">
        <f t="shared" si="8"/>
        <v>17.5</v>
      </c>
      <c r="L64" s="2">
        <f t="shared" si="9"/>
        <v>22.41</v>
      </c>
      <c r="M64" s="3">
        <v>22.41</v>
      </c>
      <c r="P64" s="6">
        <v>9.0299999999999994</v>
      </c>
      <c r="Q64" s="5">
        <v>12017.80125</v>
      </c>
      <c r="R64" s="7">
        <v>2.57</v>
      </c>
      <c r="S64" s="5">
        <v>1524.6524999999999</v>
      </c>
      <c r="AB64" s="10">
        <v>0.05</v>
      </c>
      <c r="AC64" s="5">
        <v>3.2033749999999999</v>
      </c>
      <c r="AE64" s="2">
        <v>5.85</v>
      </c>
      <c r="AF64" s="5">
        <v>374.79487499999988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S64" s="5">
        <f t="shared" si="5"/>
        <v>13920.451999999999</v>
      </c>
      <c r="AT64" s="11">
        <f t="shared" si="10"/>
        <v>0.68316020543839362</v>
      </c>
      <c r="AU64" s="5">
        <f t="shared" si="7"/>
        <v>683.16020543839363</v>
      </c>
    </row>
    <row r="65" spans="1:47" x14ac:dyDescent="0.25">
      <c r="A65" s="1" t="s">
        <v>133</v>
      </c>
      <c r="B65" s="1" t="s">
        <v>134</v>
      </c>
      <c r="C65" s="1" t="s">
        <v>135</v>
      </c>
      <c r="D65" s="1" t="s">
        <v>52</v>
      </c>
      <c r="E65" s="1" t="s">
        <v>64</v>
      </c>
      <c r="F65" s="1" t="s">
        <v>136</v>
      </c>
      <c r="G65" s="1" t="s">
        <v>55</v>
      </c>
      <c r="H65" s="1" t="s">
        <v>56</v>
      </c>
      <c r="I65" s="2">
        <v>211.227618124</v>
      </c>
      <c r="J65" s="2">
        <v>38.020000000000003</v>
      </c>
      <c r="K65" s="2">
        <f t="shared" si="8"/>
        <v>30.699999999999996</v>
      </c>
      <c r="L65" s="2">
        <f t="shared" si="9"/>
        <v>0.84</v>
      </c>
      <c r="M65" s="3">
        <v>0.84</v>
      </c>
      <c r="P65" s="6">
        <v>4.79</v>
      </c>
      <c r="Q65" s="5">
        <v>6374.8912499999997</v>
      </c>
      <c r="R65" s="7">
        <v>11.2</v>
      </c>
      <c r="S65" s="5">
        <v>6644.4</v>
      </c>
      <c r="T65" s="8">
        <v>0.34</v>
      </c>
      <c r="U65" s="5">
        <v>60.511500000000012</v>
      </c>
      <c r="Z65" s="9">
        <v>2.1800000000000002</v>
      </c>
      <c r="AA65" s="5">
        <v>155.1942</v>
      </c>
      <c r="AB65" s="10">
        <v>1.24</v>
      </c>
      <c r="AC65" s="5">
        <v>79.443699999999993</v>
      </c>
      <c r="AE65" s="2">
        <v>10.95</v>
      </c>
      <c r="AF65" s="5">
        <v>701.5391249999999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S65" s="5">
        <f>SUM(O65,Q65,S65,U65,W65,Y65,AA65,AC65,AF65,AH65,AJ65)</f>
        <v>14015.979774999998</v>
      </c>
      <c r="AT65" s="11">
        <f t="shared" si="10"/>
        <v>0.68784832723171407</v>
      </c>
      <c r="AU65" s="5">
        <f t="shared" si="7"/>
        <v>687.84832723171405</v>
      </c>
    </row>
    <row r="66" spans="1:47" x14ac:dyDescent="0.25">
      <c r="A66" s="1" t="s">
        <v>133</v>
      </c>
      <c r="B66" s="1" t="s">
        <v>134</v>
      </c>
      <c r="C66" s="1" t="s">
        <v>135</v>
      </c>
      <c r="D66" s="1" t="s">
        <v>52</v>
      </c>
      <c r="E66" s="1" t="s">
        <v>65</v>
      </c>
      <c r="F66" s="1" t="s">
        <v>136</v>
      </c>
      <c r="G66" s="1" t="s">
        <v>55</v>
      </c>
      <c r="H66" s="1" t="s">
        <v>56</v>
      </c>
      <c r="I66" s="2">
        <v>211.227618124</v>
      </c>
      <c r="J66" s="2">
        <v>39.93</v>
      </c>
      <c r="K66" s="2">
        <f t="shared" si="8"/>
        <v>35.1</v>
      </c>
      <c r="L66" s="2">
        <f t="shared" si="9"/>
        <v>0.78</v>
      </c>
      <c r="M66" s="3">
        <v>0.78</v>
      </c>
      <c r="P66" s="6">
        <v>20.47</v>
      </c>
      <c r="Q66" s="5">
        <v>27243.01125</v>
      </c>
      <c r="R66" s="7">
        <v>13.7</v>
      </c>
      <c r="S66" s="5">
        <v>8127.5249999999996</v>
      </c>
      <c r="T66" s="8">
        <v>0.93</v>
      </c>
      <c r="U66" s="5">
        <v>165.51675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S66" s="5">
        <f t="shared" si="5"/>
        <v>35536.053</v>
      </c>
      <c r="AT66" s="11">
        <f t="shared" si="10"/>
        <v>1.7439676001863764</v>
      </c>
      <c r="AU66" s="5">
        <f t="shared" si="7"/>
        <v>1743.9676001863763</v>
      </c>
    </row>
    <row r="67" spans="1:47" x14ac:dyDescent="0.25">
      <c r="A67" s="1" t="s">
        <v>133</v>
      </c>
      <c r="B67" s="1" t="s">
        <v>134</v>
      </c>
      <c r="C67" s="1" t="s">
        <v>135</v>
      </c>
      <c r="D67" s="1" t="s">
        <v>52</v>
      </c>
      <c r="E67" s="1" t="s">
        <v>68</v>
      </c>
      <c r="F67" s="1" t="s">
        <v>136</v>
      </c>
      <c r="G67" s="1" t="s">
        <v>55</v>
      </c>
      <c r="H67" s="1" t="s">
        <v>56</v>
      </c>
      <c r="I67" s="2">
        <v>211.227618124</v>
      </c>
      <c r="J67" s="2">
        <v>39.979999999999997</v>
      </c>
      <c r="K67" s="2">
        <f t="shared" si="8"/>
        <v>20.18</v>
      </c>
      <c r="L67" s="2">
        <f t="shared" si="9"/>
        <v>19.79</v>
      </c>
      <c r="M67" s="3">
        <v>18.91</v>
      </c>
      <c r="N67" s="4">
        <v>1.04</v>
      </c>
      <c r="O67" s="5">
        <v>1710.8</v>
      </c>
      <c r="P67" s="6">
        <v>9.7899999999999991</v>
      </c>
      <c r="Q67" s="5">
        <v>13029.266250000001</v>
      </c>
      <c r="R67" s="7">
        <v>3.31</v>
      </c>
      <c r="S67" s="5">
        <v>1963.6575</v>
      </c>
      <c r="AB67" s="10">
        <v>0.51</v>
      </c>
      <c r="AC67" s="5">
        <v>32.674424999999999</v>
      </c>
      <c r="AE67" s="2">
        <v>5.53</v>
      </c>
      <c r="AF67" s="5">
        <v>354.29327499999999</v>
      </c>
      <c r="AL67" s="5" t="str">
        <f t="shared" ref="AL67:AL97" si="11">IF(AK67&gt;0,AK67*$AL$1,"")</f>
        <v/>
      </c>
      <c r="AN67" s="5" t="str">
        <f t="shared" ref="AN67:AN97" si="12">IF(AM67&gt;0,AM67*$AN$1,"")</f>
        <v/>
      </c>
      <c r="AO67" s="2">
        <v>0.32</v>
      </c>
      <c r="AP67" s="5">
        <f t="shared" ref="AP67:AP98" si="13">IF(AO67&gt;0,AO67*$AP$1,"")</f>
        <v>0.32</v>
      </c>
      <c r="AQ67" s="2">
        <v>0.56000000000000005</v>
      </c>
      <c r="AS67" s="5">
        <f t="shared" ref="AS67:AS129" si="14">SUM(O67,Q67,S67,U67,W67,Y67,AA67,AC67,AF67,AH67,AJ67)</f>
        <v>17090.691450000002</v>
      </c>
      <c r="AT67" s="11">
        <f t="shared" ref="AT67:AT98" si="15">(AS67/$AS$224)*100</f>
        <v>0.83874290016345732</v>
      </c>
      <c r="AU67" s="5">
        <f t="shared" ref="AU67:AU98" si="16">(AT67/100)*$AU$1</f>
        <v>838.74290016345731</v>
      </c>
    </row>
    <row r="68" spans="1:47" x14ac:dyDescent="0.25">
      <c r="A68" s="1" t="s">
        <v>137</v>
      </c>
      <c r="B68" s="1" t="s">
        <v>100</v>
      </c>
      <c r="C68" s="1" t="s">
        <v>101</v>
      </c>
      <c r="D68" s="1" t="s">
        <v>52</v>
      </c>
      <c r="E68" s="1" t="s">
        <v>59</v>
      </c>
      <c r="F68" s="1" t="s">
        <v>136</v>
      </c>
      <c r="G68" s="1" t="s">
        <v>55</v>
      </c>
      <c r="H68" s="1" t="s">
        <v>56</v>
      </c>
      <c r="I68" s="2">
        <v>22.3724186428</v>
      </c>
      <c r="J68" s="2">
        <v>19.940000000000001</v>
      </c>
      <c r="K68" s="2">
        <f t="shared" ref="K68:K130" si="17">SUM(N68,P68,R68,T68,V68,X68,Z68,AB68,AE68,AG68,AI68)</f>
        <v>15.07</v>
      </c>
      <c r="L68" s="2">
        <f t="shared" ref="L68:L130" si="18">SUM(M68,AD68,AK68,AM68,AO68,AQ68,AR68)</f>
        <v>1.82</v>
      </c>
      <c r="M68" s="3">
        <v>1.82</v>
      </c>
      <c r="P68" s="6">
        <v>0.18</v>
      </c>
      <c r="Q68" s="5">
        <v>239.5575</v>
      </c>
      <c r="R68" s="7">
        <v>6.29</v>
      </c>
      <c r="S68" s="5">
        <v>3731.5425</v>
      </c>
      <c r="T68" s="8">
        <v>1.03</v>
      </c>
      <c r="U68" s="5">
        <v>183.31424999999999</v>
      </c>
      <c r="Z68" s="9">
        <v>0.22</v>
      </c>
      <c r="AA68" s="5">
        <v>15.661799999999999</v>
      </c>
      <c r="AB68" s="10">
        <v>7.35</v>
      </c>
      <c r="AC68" s="5">
        <v>470.89612499999993</v>
      </c>
      <c r="AL68" s="5" t="str">
        <f t="shared" si="11"/>
        <v/>
      </c>
      <c r="AN68" s="5" t="str">
        <f t="shared" si="12"/>
        <v/>
      </c>
      <c r="AP68" s="5" t="str">
        <f t="shared" si="13"/>
        <v/>
      </c>
      <c r="AS68" s="5">
        <f t="shared" si="14"/>
        <v>4640.9721749999999</v>
      </c>
      <c r="AT68" s="11">
        <f t="shared" si="15"/>
        <v>0.22776038482851479</v>
      </c>
      <c r="AU68" s="5">
        <f t="shared" si="16"/>
        <v>227.76038482851479</v>
      </c>
    </row>
    <row r="69" spans="1:47" x14ac:dyDescent="0.25">
      <c r="A69" s="1" t="s">
        <v>137</v>
      </c>
      <c r="B69" s="1" t="s">
        <v>100</v>
      </c>
      <c r="C69" s="1" t="s">
        <v>101</v>
      </c>
      <c r="D69" s="1" t="s">
        <v>52</v>
      </c>
      <c r="E69" s="1" t="s">
        <v>53</v>
      </c>
      <c r="F69" s="1" t="s">
        <v>136</v>
      </c>
      <c r="G69" s="1" t="s">
        <v>55</v>
      </c>
      <c r="H69" s="1" t="s">
        <v>56</v>
      </c>
      <c r="I69" s="2">
        <v>22.3724186428</v>
      </c>
      <c r="J69" s="2">
        <v>0.59</v>
      </c>
      <c r="K69" s="2">
        <f t="shared" si="17"/>
        <v>0.59000000000000008</v>
      </c>
      <c r="L69" s="2">
        <f t="shared" si="18"/>
        <v>0</v>
      </c>
      <c r="R69" s="7">
        <v>0.01</v>
      </c>
      <c r="S69" s="5">
        <v>5.9325000000000001</v>
      </c>
      <c r="T69" s="8">
        <v>0.53</v>
      </c>
      <c r="U69" s="5">
        <v>94.326750000000004</v>
      </c>
      <c r="AB69" s="10">
        <v>0.05</v>
      </c>
      <c r="AC69" s="5">
        <v>3.2033749999999999</v>
      </c>
      <c r="AL69" s="5" t="str">
        <f t="shared" si="11"/>
        <v/>
      </c>
      <c r="AN69" s="5" t="str">
        <f t="shared" si="12"/>
        <v/>
      </c>
      <c r="AP69" s="5" t="str">
        <f t="shared" si="13"/>
        <v/>
      </c>
      <c r="AS69" s="5">
        <f t="shared" si="14"/>
        <v>103.462625</v>
      </c>
      <c r="AT69" s="11">
        <f t="shared" si="15"/>
        <v>5.0775325506812194E-3</v>
      </c>
      <c r="AU69" s="5">
        <f t="shared" si="16"/>
        <v>5.0775325506812194</v>
      </c>
    </row>
    <row r="70" spans="1:47" x14ac:dyDescent="0.25">
      <c r="A70" s="1" t="s">
        <v>137</v>
      </c>
      <c r="B70" s="1" t="s">
        <v>100</v>
      </c>
      <c r="C70" s="1" t="s">
        <v>101</v>
      </c>
      <c r="D70" s="1" t="s">
        <v>52</v>
      </c>
      <c r="E70" s="1" t="s">
        <v>64</v>
      </c>
      <c r="F70" s="1" t="s">
        <v>136</v>
      </c>
      <c r="G70" s="1" t="s">
        <v>55</v>
      </c>
      <c r="H70" s="1" t="s">
        <v>56</v>
      </c>
      <c r="I70" s="2">
        <v>22.3724186428</v>
      </c>
      <c r="J70" s="2">
        <v>0.44</v>
      </c>
      <c r="K70" s="2">
        <f t="shared" si="17"/>
        <v>0.06</v>
      </c>
      <c r="L70" s="2">
        <f t="shared" si="18"/>
        <v>0</v>
      </c>
      <c r="R70" s="7">
        <v>0.06</v>
      </c>
      <c r="S70" s="5">
        <v>35.594999999999999</v>
      </c>
      <c r="AL70" s="5" t="str">
        <f t="shared" si="11"/>
        <v/>
      </c>
      <c r="AN70" s="5" t="str">
        <f t="shared" si="12"/>
        <v/>
      </c>
      <c r="AP70" s="5" t="str">
        <f t="shared" si="13"/>
        <v/>
      </c>
      <c r="AS70" s="5">
        <f t="shared" si="14"/>
        <v>35.594999999999999</v>
      </c>
      <c r="AT70" s="11">
        <f t="shared" si="15"/>
        <v>1.7468604835949018E-3</v>
      </c>
      <c r="AU70" s="5">
        <f t="shared" si="16"/>
        <v>1.7468604835949018</v>
      </c>
    </row>
    <row r="71" spans="1:47" x14ac:dyDescent="0.25">
      <c r="A71" s="1" t="s">
        <v>138</v>
      </c>
      <c r="B71" s="1" t="s">
        <v>100</v>
      </c>
      <c r="C71" s="1" t="s">
        <v>101</v>
      </c>
      <c r="D71" s="1" t="s">
        <v>52</v>
      </c>
      <c r="E71" s="1" t="s">
        <v>59</v>
      </c>
      <c r="F71" s="1" t="s">
        <v>136</v>
      </c>
      <c r="G71" s="1" t="s">
        <v>55</v>
      </c>
      <c r="H71" s="1" t="s">
        <v>56</v>
      </c>
      <c r="I71" s="2">
        <v>4.7232440161799998</v>
      </c>
      <c r="J71" s="2">
        <v>4.72</v>
      </c>
      <c r="K71" s="2">
        <f t="shared" si="17"/>
        <v>0.16999999999999998</v>
      </c>
      <c r="L71" s="2">
        <f t="shared" si="18"/>
        <v>0</v>
      </c>
      <c r="R71" s="7">
        <v>0.02</v>
      </c>
      <c r="S71" s="5">
        <v>11.865</v>
      </c>
      <c r="T71" s="8">
        <v>0.15</v>
      </c>
      <c r="U71" s="5">
        <v>26.696249999999999</v>
      </c>
      <c r="AL71" s="5" t="str">
        <f t="shared" si="11"/>
        <v/>
      </c>
      <c r="AN71" s="5" t="str">
        <f t="shared" si="12"/>
        <v/>
      </c>
      <c r="AP71" s="5" t="str">
        <f t="shared" si="13"/>
        <v/>
      </c>
      <c r="AS71" s="5">
        <f t="shared" si="14"/>
        <v>38.561250000000001</v>
      </c>
      <c r="AT71" s="11">
        <f t="shared" si="15"/>
        <v>1.892432190561144E-3</v>
      </c>
      <c r="AU71" s="5">
        <f t="shared" si="16"/>
        <v>1.8924321905611441</v>
      </c>
    </row>
    <row r="72" spans="1:47" x14ac:dyDescent="0.25">
      <c r="A72" s="1" t="s">
        <v>139</v>
      </c>
      <c r="B72" s="1" t="s">
        <v>140</v>
      </c>
      <c r="C72" s="1" t="s">
        <v>141</v>
      </c>
      <c r="D72" s="1" t="s">
        <v>52</v>
      </c>
      <c r="E72" s="1" t="s">
        <v>142</v>
      </c>
      <c r="F72" s="1" t="s">
        <v>136</v>
      </c>
      <c r="G72" s="1" t="s">
        <v>55</v>
      </c>
      <c r="H72" s="1" t="s">
        <v>56</v>
      </c>
      <c r="I72" s="2">
        <v>157.81990927199999</v>
      </c>
      <c r="J72" s="2">
        <v>35.39</v>
      </c>
      <c r="K72" s="2">
        <f t="shared" si="17"/>
        <v>3.92</v>
      </c>
      <c r="L72" s="2">
        <f t="shared" si="18"/>
        <v>0.59</v>
      </c>
      <c r="M72" s="3">
        <v>0.59</v>
      </c>
      <c r="R72" s="7">
        <v>2.17</v>
      </c>
      <c r="S72" s="5">
        <v>1287.3525</v>
      </c>
      <c r="T72" s="8">
        <v>1.75</v>
      </c>
      <c r="U72" s="5">
        <v>311.45625000000001</v>
      </c>
      <c r="AL72" s="5" t="str">
        <f t="shared" si="11"/>
        <v/>
      </c>
      <c r="AN72" s="5" t="str">
        <f t="shared" si="12"/>
        <v/>
      </c>
      <c r="AP72" s="5" t="str">
        <f t="shared" si="13"/>
        <v/>
      </c>
      <c r="AS72" s="5">
        <f t="shared" si="14"/>
        <v>1598.8087499999999</v>
      </c>
      <c r="AT72" s="11">
        <f t="shared" si="15"/>
        <v>7.8463150054804351E-2</v>
      </c>
      <c r="AU72" s="5">
        <f t="shared" si="16"/>
        <v>78.463150054804345</v>
      </c>
    </row>
    <row r="73" spans="1:47" x14ac:dyDescent="0.25">
      <c r="A73" s="1" t="s">
        <v>139</v>
      </c>
      <c r="B73" s="1" t="s">
        <v>140</v>
      </c>
      <c r="C73" s="1" t="s">
        <v>141</v>
      </c>
      <c r="D73" s="1" t="s">
        <v>52</v>
      </c>
      <c r="E73" s="1" t="s">
        <v>83</v>
      </c>
      <c r="F73" s="1" t="s">
        <v>136</v>
      </c>
      <c r="G73" s="1" t="s">
        <v>55</v>
      </c>
      <c r="H73" s="1" t="s">
        <v>56</v>
      </c>
      <c r="I73" s="2">
        <v>157.81990927199999</v>
      </c>
      <c r="J73" s="2">
        <v>39.979999999999997</v>
      </c>
      <c r="K73" s="2">
        <f t="shared" si="17"/>
        <v>3.93</v>
      </c>
      <c r="L73" s="2">
        <f t="shared" si="18"/>
        <v>0.99</v>
      </c>
      <c r="M73" s="3">
        <v>0.99</v>
      </c>
      <c r="R73" s="7">
        <v>0.96</v>
      </c>
      <c r="S73" s="5">
        <v>569.52</v>
      </c>
      <c r="T73" s="8">
        <v>2.97</v>
      </c>
      <c r="U73" s="5">
        <v>528.58574999999996</v>
      </c>
      <c r="AL73" s="5" t="str">
        <f t="shared" si="11"/>
        <v/>
      </c>
      <c r="AN73" s="5" t="str">
        <f t="shared" si="12"/>
        <v/>
      </c>
      <c r="AP73" s="5" t="str">
        <f t="shared" si="13"/>
        <v/>
      </c>
      <c r="AS73" s="5">
        <f t="shared" si="14"/>
        <v>1098.1057499999999</v>
      </c>
      <c r="AT73" s="11">
        <f t="shared" si="15"/>
        <v>5.3890645918902719E-2</v>
      </c>
      <c r="AU73" s="5">
        <f t="shared" si="16"/>
        <v>53.89064591890272</v>
      </c>
    </row>
    <row r="74" spans="1:47" x14ac:dyDescent="0.25">
      <c r="A74" s="1" t="s">
        <v>143</v>
      </c>
      <c r="B74" s="1" t="s">
        <v>144</v>
      </c>
      <c r="C74" s="1" t="s">
        <v>145</v>
      </c>
      <c r="D74" s="1" t="s">
        <v>146</v>
      </c>
      <c r="E74" s="1" t="s">
        <v>69</v>
      </c>
      <c r="F74" s="1" t="s">
        <v>136</v>
      </c>
      <c r="G74" s="1" t="s">
        <v>55</v>
      </c>
      <c r="H74" s="1" t="s">
        <v>56</v>
      </c>
      <c r="I74" s="2">
        <v>79.829356492800002</v>
      </c>
      <c r="J74" s="2">
        <v>39.950000000000003</v>
      </c>
      <c r="K74" s="2">
        <f t="shared" si="17"/>
        <v>18.77</v>
      </c>
      <c r="L74" s="2">
        <f t="shared" si="18"/>
        <v>21.16</v>
      </c>
      <c r="M74" s="3">
        <v>18.829999999999998</v>
      </c>
      <c r="P74" s="6">
        <v>11.42</v>
      </c>
      <c r="Q74" s="5">
        <v>15198.592500000001</v>
      </c>
      <c r="R74" s="7">
        <v>7.35</v>
      </c>
      <c r="S74" s="5">
        <v>4360.3874999999998</v>
      </c>
      <c r="AL74" s="5" t="str">
        <f t="shared" si="11"/>
        <v/>
      </c>
      <c r="AN74" s="5" t="str">
        <f t="shared" si="12"/>
        <v/>
      </c>
      <c r="AO74" s="2">
        <v>0.94</v>
      </c>
      <c r="AP74" s="5">
        <f t="shared" si="13"/>
        <v>0.94</v>
      </c>
      <c r="AQ74" s="2">
        <v>1.39</v>
      </c>
      <c r="AS74" s="5">
        <f t="shared" si="14"/>
        <v>19558.98</v>
      </c>
      <c r="AT74" s="11">
        <f t="shared" si="15"/>
        <v>0.95987664732189948</v>
      </c>
      <c r="AU74" s="5">
        <f t="shared" si="16"/>
        <v>959.87664732189955</v>
      </c>
    </row>
    <row r="75" spans="1:47" x14ac:dyDescent="0.25">
      <c r="A75" s="1" t="s">
        <v>143</v>
      </c>
      <c r="B75" s="1" t="s">
        <v>144</v>
      </c>
      <c r="C75" s="1" t="s">
        <v>145</v>
      </c>
      <c r="D75" s="1" t="s">
        <v>146</v>
      </c>
      <c r="E75" s="1" t="s">
        <v>66</v>
      </c>
      <c r="F75" s="1" t="s">
        <v>136</v>
      </c>
      <c r="G75" s="1" t="s">
        <v>55</v>
      </c>
      <c r="H75" s="1" t="s">
        <v>56</v>
      </c>
      <c r="I75" s="2">
        <v>79.829356492800002</v>
      </c>
      <c r="J75" s="2">
        <v>39.89</v>
      </c>
      <c r="K75" s="2">
        <f t="shared" si="17"/>
        <v>0</v>
      </c>
      <c r="L75" s="2">
        <f t="shared" si="18"/>
        <v>39.879999999999995</v>
      </c>
      <c r="M75" s="3">
        <v>38.68</v>
      </c>
      <c r="AL75" s="5" t="str">
        <f t="shared" si="11"/>
        <v/>
      </c>
      <c r="AN75" s="5" t="str">
        <f t="shared" si="12"/>
        <v/>
      </c>
      <c r="AO75" s="2">
        <v>0.48</v>
      </c>
      <c r="AP75" s="5">
        <f t="shared" si="13"/>
        <v>0.48</v>
      </c>
      <c r="AQ75" s="2">
        <v>0.72</v>
      </c>
      <c r="AS75" s="5">
        <f t="shared" si="14"/>
        <v>0</v>
      </c>
      <c r="AT75" s="11">
        <f t="shared" si="15"/>
        <v>0</v>
      </c>
      <c r="AU75" s="5">
        <f t="shared" si="16"/>
        <v>0</v>
      </c>
    </row>
    <row r="76" spans="1:47" x14ac:dyDescent="0.25">
      <c r="A76" s="1" t="s">
        <v>147</v>
      </c>
      <c r="B76" s="1" t="s">
        <v>148</v>
      </c>
      <c r="C76" s="1" t="s">
        <v>149</v>
      </c>
      <c r="D76" s="1" t="s">
        <v>150</v>
      </c>
      <c r="E76" s="1" t="s">
        <v>53</v>
      </c>
      <c r="F76" s="1" t="s">
        <v>151</v>
      </c>
      <c r="G76" s="1" t="s">
        <v>55</v>
      </c>
      <c r="H76" s="1" t="s">
        <v>56</v>
      </c>
      <c r="I76" s="2">
        <v>120.572890782</v>
      </c>
      <c r="J76" s="2">
        <v>40.1</v>
      </c>
      <c r="K76" s="2">
        <f t="shared" si="17"/>
        <v>34.26</v>
      </c>
      <c r="L76" s="2">
        <f t="shared" si="18"/>
        <v>5.74</v>
      </c>
      <c r="M76" s="3">
        <v>5.74</v>
      </c>
      <c r="P76" s="6">
        <v>8.34</v>
      </c>
      <c r="Q76" s="5">
        <v>11099.497499999999</v>
      </c>
      <c r="R76" s="7">
        <v>23.82</v>
      </c>
      <c r="S76" s="5">
        <v>14131.215</v>
      </c>
      <c r="T76" s="8">
        <v>2.1</v>
      </c>
      <c r="U76" s="5">
        <v>373.7475</v>
      </c>
      <c r="AL76" s="5" t="str">
        <f t="shared" si="11"/>
        <v/>
      </c>
      <c r="AN76" s="5" t="str">
        <f t="shared" si="12"/>
        <v/>
      </c>
      <c r="AP76" s="5" t="str">
        <f t="shared" si="13"/>
        <v/>
      </c>
      <c r="AS76" s="5">
        <f t="shared" si="14"/>
        <v>25604.460000000003</v>
      </c>
      <c r="AT76" s="11">
        <f t="shared" si="15"/>
        <v>1.2565646685710445</v>
      </c>
      <c r="AU76" s="5">
        <f t="shared" si="16"/>
        <v>1256.5646685710444</v>
      </c>
    </row>
    <row r="77" spans="1:47" x14ac:dyDescent="0.25">
      <c r="A77" s="1" t="s">
        <v>147</v>
      </c>
      <c r="B77" s="1" t="s">
        <v>148</v>
      </c>
      <c r="C77" s="1" t="s">
        <v>149</v>
      </c>
      <c r="D77" s="1" t="s">
        <v>150</v>
      </c>
      <c r="E77" s="1" t="s">
        <v>57</v>
      </c>
      <c r="F77" s="1" t="s">
        <v>151</v>
      </c>
      <c r="G77" s="1" t="s">
        <v>55</v>
      </c>
      <c r="H77" s="1" t="s">
        <v>56</v>
      </c>
      <c r="I77" s="2">
        <v>120.572890782</v>
      </c>
      <c r="J77" s="2">
        <v>39.19</v>
      </c>
      <c r="K77" s="2">
        <f t="shared" si="17"/>
        <v>38.869999999999997</v>
      </c>
      <c r="L77" s="2">
        <f t="shared" si="18"/>
        <v>0.32</v>
      </c>
      <c r="M77" s="3">
        <v>0.32</v>
      </c>
      <c r="P77" s="6">
        <v>35.57</v>
      </c>
      <c r="Q77" s="5">
        <v>47339.223749999997</v>
      </c>
      <c r="R77" s="7">
        <v>3.3</v>
      </c>
      <c r="S77" s="5">
        <v>1957.7249999999999</v>
      </c>
      <c r="AL77" s="5" t="str">
        <f t="shared" si="11"/>
        <v/>
      </c>
      <c r="AN77" s="5" t="str">
        <f t="shared" si="12"/>
        <v/>
      </c>
      <c r="AP77" s="5" t="str">
        <f t="shared" si="13"/>
        <v/>
      </c>
      <c r="AS77" s="5">
        <f t="shared" si="14"/>
        <v>49296.948749999996</v>
      </c>
      <c r="AT77" s="11">
        <f t="shared" si="15"/>
        <v>2.4192974219181931</v>
      </c>
      <c r="AU77" s="5">
        <f t="shared" si="16"/>
        <v>2419.2974219181933</v>
      </c>
    </row>
    <row r="78" spans="1:47" x14ac:dyDescent="0.25">
      <c r="A78" s="1" t="s">
        <v>147</v>
      </c>
      <c r="B78" s="1" t="s">
        <v>148</v>
      </c>
      <c r="C78" s="1" t="s">
        <v>149</v>
      </c>
      <c r="D78" s="1" t="s">
        <v>150</v>
      </c>
      <c r="E78" s="1" t="s">
        <v>64</v>
      </c>
      <c r="F78" s="1" t="s">
        <v>151</v>
      </c>
      <c r="G78" s="1" t="s">
        <v>55</v>
      </c>
      <c r="H78" s="1" t="s">
        <v>56</v>
      </c>
      <c r="I78" s="2">
        <v>120.572890782</v>
      </c>
      <c r="J78" s="2">
        <v>39.119999999999997</v>
      </c>
      <c r="K78" s="2">
        <f t="shared" si="17"/>
        <v>31.299999999999997</v>
      </c>
      <c r="L78" s="2">
        <f t="shared" si="18"/>
        <v>7.8199999999999994</v>
      </c>
      <c r="M78" s="3">
        <v>5.08</v>
      </c>
      <c r="N78" s="4">
        <v>0.91</v>
      </c>
      <c r="O78" s="5">
        <v>1496.95</v>
      </c>
      <c r="P78" s="6">
        <v>17.59</v>
      </c>
      <c r="Q78" s="5">
        <v>23410.091250000001</v>
      </c>
      <c r="R78" s="7">
        <v>9.6199999999999992</v>
      </c>
      <c r="S78" s="5">
        <v>5707.0649999999996</v>
      </c>
      <c r="T78" s="8">
        <v>2.72</v>
      </c>
      <c r="U78" s="5">
        <v>484.09199999999998</v>
      </c>
      <c r="AB78" s="10">
        <v>0.46</v>
      </c>
      <c r="AC78" s="5">
        <v>29.471050000000002</v>
      </c>
      <c r="AL78" s="5" t="str">
        <f t="shared" si="11"/>
        <v/>
      </c>
      <c r="AM78" s="3">
        <v>0.14000000000000001</v>
      </c>
      <c r="AN78" s="5">
        <f t="shared" si="12"/>
        <v>586.88000000000011</v>
      </c>
      <c r="AO78" s="2">
        <v>0.96</v>
      </c>
      <c r="AP78" s="5">
        <f t="shared" si="13"/>
        <v>0.96</v>
      </c>
      <c r="AQ78" s="2">
        <v>1.64</v>
      </c>
      <c r="AS78" s="5">
        <f t="shared" si="14"/>
        <v>31127.669300000001</v>
      </c>
      <c r="AT78" s="11">
        <f t="shared" si="15"/>
        <v>1.5276217290793703</v>
      </c>
      <c r="AU78" s="5">
        <f t="shared" si="16"/>
        <v>1527.6217290793704</v>
      </c>
    </row>
    <row r="79" spans="1:47" x14ac:dyDescent="0.25">
      <c r="A79" s="1" t="s">
        <v>152</v>
      </c>
      <c r="B79" s="1" t="s">
        <v>153</v>
      </c>
      <c r="C79" s="1" t="s">
        <v>154</v>
      </c>
      <c r="D79" s="1" t="s">
        <v>155</v>
      </c>
      <c r="E79" s="1" t="s">
        <v>76</v>
      </c>
      <c r="F79" s="1" t="s">
        <v>151</v>
      </c>
      <c r="G79" s="1" t="s">
        <v>55</v>
      </c>
      <c r="H79" s="1" t="s">
        <v>56</v>
      </c>
      <c r="I79" s="2">
        <v>8.2031885699299991</v>
      </c>
      <c r="J79" s="2">
        <v>6.01</v>
      </c>
      <c r="K79" s="2">
        <f t="shared" si="17"/>
        <v>6.01</v>
      </c>
      <c r="L79" s="2">
        <f t="shared" si="18"/>
        <v>0</v>
      </c>
      <c r="R79" s="7">
        <v>1.07</v>
      </c>
      <c r="S79" s="5">
        <v>634.77750000000003</v>
      </c>
      <c r="T79" s="8">
        <v>0.24</v>
      </c>
      <c r="U79" s="5">
        <v>42.713999999999999</v>
      </c>
      <c r="Z79" s="9">
        <v>2.4900000000000002</v>
      </c>
      <c r="AA79" s="5">
        <v>177.26310000000001</v>
      </c>
      <c r="AB79" s="10">
        <v>2.21</v>
      </c>
      <c r="AC79" s="5">
        <v>141.58917500000001</v>
      </c>
      <c r="AL79" s="5" t="str">
        <f t="shared" si="11"/>
        <v/>
      </c>
      <c r="AN79" s="5" t="str">
        <f t="shared" si="12"/>
        <v/>
      </c>
      <c r="AP79" s="5" t="str">
        <f t="shared" si="13"/>
        <v/>
      </c>
      <c r="AS79" s="5">
        <f t="shared" si="14"/>
        <v>996.34377500000005</v>
      </c>
      <c r="AT79" s="11">
        <f t="shared" si="15"/>
        <v>4.8896574480215491E-2</v>
      </c>
      <c r="AU79" s="5">
        <f t="shared" si="16"/>
        <v>48.896574480215492</v>
      </c>
    </row>
    <row r="80" spans="1:47" x14ac:dyDescent="0.25">
      <c r="A80" s="1" t="s">
        <v>152</v>
      </c>
      <c r="B80" s="1" t="s">
        <v>153</v>
      </c>
      <c r="C80" s="1" t="s">
        <v>154</v>
      </c>
      <c r="D80" s="1" t="s">
        <v>155</v>
      </c>
      <c r="E80" s="1" t="s">
        <v>112</v>
      </c>
      <c r="F80" s="1" t="s">
        <v>151</v>
      </c>
      <c r="G80" s="1" t="s">
        <v>55</v>
      </c>
      <c r="H80" s="1" t="s">
        <v>56</v>
      </c>
      <c r="I80" s="2">
        <v>8.2031885699299991</v>
      </c>
      <c r="J80" s="2">
        <v>1.83</v>
      </c>
      <c r="K80" s="2">
        <f t="shared" si="17"/>
        <v>1.83</v>
      </c>
      <c r="L80" s="2">
        <f t="shared" si="18"/>
        <v>0</v>
      </c>
      <c r="R80" s="7">
        <v>0.13</v>
      </c>
      <c r="S80" s="5">
        <v>77.122500000000002</v>
      </c>
      <c r="Z80" s="9">
        <v>0.22</v>
      </c>
      <c r="AA80" s="5">
        <v>15.661799999999999</v>
      </c>
      <c r="AB80" s="10">
        <v>1.48</v>
      </c>
      <c r="AC80" s="5">
        <v>94.81989999999999</v>
      </c>
      <c r="AL80" s="5" t="str">
        <f t="shared" si="11"/>
        <v/>
      </c>
      <c r="AN80" s="5" t="str">
        <f t="shared" si="12"/>
        <v/>
      </c>
      <c r="AP80" s="5" t="str">
        <f t="shared" si="13"/>
        <v/>
      </c>
      <c r="AS80" s="5">
        <f t="shared" si="14"/>
        <v>187.60419999999999</v>
      </c>
      <c r="AT80" s="11">
        <f t="shared" si="15"/>
        <v>9.2068651084825023E-3</v>
      </c>
      <c r="AU80" s="5">
        <f t="shared" si="16"/>
        <v>9.2068651084825017</v>
      </c>
    </row>
    <row r="81" spans="1:47" x14ac:dyDescent="0.25">
      <c r="A81" s="1" t="s">
        <v>156</v>
      </c>
      <c r="B81" s="1" t="s">
        <v>97</v>
      </c>
      <c r="C81" s="1" t="s">
        <v>98</v>
      </c>
      <c r="D81" s="1" t="s">
        <v>52</v>
      </c>
      <c r="E81" s="1" t="s">
        <v>76</v>
      </c>
      <c r="F81" s="1" t="s">
        <v>151</v>
      </c>
      <c r="G81" s="1" t="s">
        <v>55</v>
      </c>
      <c r="H81" s="1" t="s">
        <v>56</v>
      </c>
      <c r="I81" s="2">
        <v>151.60748436899999</v>
      </c>
      <c r="J81" s="2">
        <v>32.81</v>
      </c>
      <c r="K81" s="2">
        <f t="shared" si="17"/>
        <v>32.809999999999995</v>
      </c>
      <c r="L81" s="2">
        <f t="shared" si="18"/>
        <v>0</v>
      </c>
      <c r="R81" s="7">
        <v>27.72</v>
      </c>
      <c r="S81" s="5">
        <v>16444.89</v>
      </c>
      <c r="T81" s="8">
        <v>4.3600000000000003</v>
      </c>
      <c r="U81" s="5">
        <v>775.971</v>
      </c>
      <c r="Z81" s="9">
        <v>0.23</v>
      </c>
      <c r="AA81" s="5">
        <v>16.373699999999999</v>
      </c>
      <c r="AB81" s="10">
        <v>0.5</v>
      </c>
      <c r="AC81" s="5">
        <v>32.033749999999998</v>
      </c>
      <c r="AL81" s="5" t="str">
        <f t="shared" si="11"/>
        <v/>
      </c>
      <c r="AN81" s="5" t="str">
        <f t="shared" si="12"/>
        <v/>
      </c>
      <c r="AP81" s="5" t="str">
        <f t="shared" si="13"/>
        <v/>
      </c>
      <c r="AS81" s="5">
        <f t="shared" si="14"/>
        <v>17269.26845</v>
      </c>
      <c r="AT81" s="11">
        <f t="shared" si="15"/>
        <v>0.84750674633788969</v>
      </c>
      <c r="AU81" s="5">
        <f t="shared" si="16"/>
        <v>847.50674633788969</v>
      </c>
    </row>
    <row r="82" spans="1:47" x14ac:dyDescent="0.25">
      <c r="A82" s="1" t="s">
        <v>156</v>
      </c>
      <c r="B82" s="1" t="s">
        <v>97</v>
      </c>
      <c r="C82" s="1" t="s">
        <v>98</v>
      </c>
      <c r="D82" s="1" t="s">
        <v>52</v>
      </c>
      <c r="E82" s="1" t="s">
        <v>112</v>
      </c>
      <c r="F82" s="1" t="s">
        <v>151</v>
      </c>
      <c r="G82" s="1" t="s">
        <v>55</v>
      </c>
      <c r="H82" s="1" t="s">
        <v>56</v>
      </c>
      <c r="I82" s="2">
        <v>151.60748436899999</v>
      </c>
      <c r="J82" s="2">
        <v>36.909999999999997</v>
      </c>
      <c r="K82" s="2">
        <f t="shared" si="17"/>
        <v>18.739999999999998</v>
      </c>
      <c r="L82" s="2">
        <f t="shared" si="18"/>
        <v>1.44</v>
      </c>
      <c r="M82" s="3">
        <v>1.44</v>
      </c>
      <c r="R82" s="7">
        <v>17.079999999999998</v>
      </c>
      <c r="S82" s="5">
        <v>10132.709999999999</v>
      </c>
      <c r="T82" s="8">
        <v>1.61</v>
      </c>
      <c r="U82" s="5">
        <v>286.53975000000003</v>
      </c>
      <c r="Z82" s="9">
        <v>0.04</v>
      </c>
      <c r="AA82" s="5">
        <v>2.8475999999999999</v>
      </c>
      <c r="AB82" s="10">
        <v>0.01</v>
      </c>
      <c r="AC82" s="5">
        <v>0.64067499999999999</v>
      </c>
      <c r="AL82" s="5" t="str">
        <f t="shared" si="11"/>
        <v/>
      </c>
      <c r="AN82" s="5" t="str">
        <f t="shared" si="12"/>
        <v/>
      </c>
      <c r="AP82" s="5" t="str">
        <f t="shared" si="13"/>
        <v/>
      </c>
      <c r="AS82" s="5">
        <f t="shared" si="14"/>
        <v>10422.738024999999</v>
      </c>
      <c r="AT82" s="11">
        <f t="shared" si="15"/>
        <v>0.51150636849935305</v>
      </c>
      <c r="AU82" s="5">
        <f t="shared" si="16"/>
        <v>511.50636849935302</v>
      </c>
    </row>
    <row r="83" spans="1:47" x14ac:dyDescent="0.25">
      <c r="A83" s="1" t="s">
        <v>156</v>
      </c>
      <c r="B83" s="1" t="s">
        <v>97</v>
      </c>
      <c r="C83" s="1" t="s">
        <v>98</v>
      </c>
      <c r="D83" s="1" t="s">
        <v>52</v>
      </c>
      <c r="E83" s="1" t="s">
        <v>65</v>
      </c>
      <c r="F83" s="1" t="s">
        <v>151</v>
      </c>
      <c r="G83" s="1" t="s">
        <v>55</v>
      </c>
      <c r="H83" s="1" t="s">
        <v>56</v>
      </c>
      <c r="I83" s="2">
        <v>151.60748436899999</v>
      </c>
      <c r="J83" s="2">
        <v>39.380000000000003</v>
      </c>
      <c r="K83" s="2">
        <f t="shared" si="17"/>
        <v>36.450000000000003</v>
      </c>
      <c r="L83" s="2">
        <f t="shared" si="18"/>
        <v>2.92</v>
      </c>
      <c r="P83" s="6">
        <v>16.54</v>
      </c>
      <c r="Q83" s="5">
        <v>22012.672500000001</v>
      </c>
      <c r="R83" s="7">
        <v>17.5</v>
      </c>
      <c r="S83" s="5">
        <v>10381.875</v>
      </c>
      <c r="AB83" s="10">
        <v>2.41</v>
      </c>
      <c r="AC83" s="5">
        <v>154.40267499999999</v>
      </c>
      <c r="AK83" s="3">
        <v>1.08</v>
      </c>
      <c r="AL83" s="5">
        <f t="shared" si="11"/>
        <v>2716.4160000000002</v>
      </c>
      <c r="AM83" s="3">
        <v>0.09</v>
      </c>
      <c r="AN83" s="5">
        <f t="shared" si="12"/>
        <v>377.28</v>
      </c>
      <c r="AP83" s="5" t="str">
        <f t="shared" si="13"/>
        <v/>
      </c>
      <c r="AQ83" s="2">
        <v>1.75</v>
      </c>
      <c r="AS83" s="5">
        <f t="shared" si="14"/>
        <v>32548.950175000002</v>
      </c>
      <c r="AT83" s="11">
        <f t="shared" si="15"/>
        <v>1.5973725198260114</v>
      </c>
      <c r="AU83" s="5">
        <f t="shared" si="16"/>
        <v>1597.3725198260115</v>
      </c>
    </row>
    <row r="84" spans="1:47" x14ac:dyDescent="0.25">
      <c r="A84" s="1" t="s">
        <v>156</v>
      </c>
      <c r="B84" s="1" t="s">
        <v>97</v>
      </c>
      <c r="C84" s="1" t="s">
        <v>98</v>
      </c>
      <c r="D84" s="1" t="s">
        <v>52</v>
      </c>
      <c r="E84" s="1" t="s">
        <v>78</v>
      </c>
      <c r="F84" s="1" t="s">
        <v>151</v>
      </c>
      <c r="G84" s="1" t="s">
        <v>55</v>
      </c>
      <c r="H84" s="1" t="s">
        <v>56</v>
      </c>
      <c r="I84" s="2">
        <v>151.60748436899999</v>
      </c>
      <c r="J84" s="2">
        <v>38.979999999999997</v>
      </c>
      <c r="K84" s="2">
        <f t="shared" si="17"/>
        <v>38.979999999999997</v>
      </c>
      <c r="L84" s="2">
        <f t="shared" si="18"/>
        <v>0</v>
      </c>
      <c r="P84" s="6">
        <v>3.69</v>
      </c>
      <c r="Q84" s="5">
        <v>4910.92875</v>
      </c>
      <c r="R84" s="7">
        <v>34.47</v>
      </c>
      <c r="S84" s="5">
        <v>20449.327499999999</v>
      </c>
      <c r="AB84" s="10">
        <v>0.82</v>
      </c>
      <c r="AC84" s="5">
        <v>52.535349999999987</v>
      </c>
      <c r="AL84" s="5" t="str">
        <f t="shared" si="11"/>
        <v/>
      </c>
      <c r="AN84" s="5" t="str">
        <f t="shared" si="12"/>
        <v/>
      </c>
      <c r="AP84" s="5" t="str">
        <f t="shared" si="13"/>
        <v/>
      </c>
      <c r="AS84" s="5">
        <f t="shared" si="14"/>
        <v>25412.791599999997</v>
      </c>
      <c r="AT84" s="11">
        <f t="shared" si="15"/>
        <v>1.2471583487532647</v>
      </c>
      <c r="AU84" s="5">
        <f t="shared" si="16"/>
        <v>1247.1583487532648</v>
      </c>
    </row>
    <row r="85" spans="1:47" x14ac:dyDescent="0.25">
      <c r="A85" s="1" t="s">
        <v>157</v>
      </c>
      <c r="B85" s="1" t="s">
        <v>158</v>
      </c>
      <c r="C85" s="1" t="s">
        <v>159</v>
      </c>
      <c r="D85" s="1" t="s">
        <v>52</v>
      </c>
      <c r="E85" s="1" t="s">
        <v>69</v>
      </c>
      <c r="F85" s="1" t="s">
        <v>151</v>
      </c>
      <c r="G85" s="1" t="s">
        <v>55</v>
      </c>
      <c r="H85" s="1" t="s">
        <v>56</v>
      </c>
      <c r="I85" s="2">
        <v>160.957499869</v>
      </c>
      <c r="J85" s="2">
        <v>40.270000000000003</v>
      </c>
      <c r="K85" s="2">
        <f t="shared" si="17"/>
        <v>30.72</v>
      </c>
      <c r="L85" s="2">
        <f t="shared" si="18"/>
        <v>1.05</v>
      </c>
      <c r="M85" s="3">
        <v>1.05</v>
      </c>
      <c r="P85" s="6">
        <v>27.08</v>
      </c>
      <c r="Q85" s="5">
        <v>36040.095000000001</v>
      </c>
      <c r="R85" s="7">
        <v>3.64</v>
      </c>
      <c r="S85" s="5">
        <v>2159.4299999999998</v>
      </c>
      <c r="AL85" s="5" t="str">
        <f t="shared" si="11"/>
        <v/>
      </c>
      <c r="AN85" s="5" t="str">
        <f t="shared" si="12"/>
        <v/>
      </c>
      <c r="AP85" s="5" t="str">
        <f t="shared" si="13"/>
        <v/>
      </c>
      <c r="AS85" s="5">
        <f t="shared" si="14"/>
        <v>38199.525000000001</v>
      </c>
      <c r="AT85" s="11">
        <f t="shared" si="15"/>
        <v>1.8746801717824286</v>
      </c>
      <c r="AU85" s="5">
        <f t="shared" si="16"/>
        <v>1874.6801717824287</v>
      </c>
    </row>
    <row r="86" spans="1:47" x14ac:dyDescent="0.25">
      <c r="A86" s="1" t="s">
        <v>157</v>
      </c>
      <c r="B86" s="1" t="s">
        <v>158</v>
      </c>
      <c r="C86" s="1" t="s">
        <v>159</v>
      </c>
      <c r="D86" s="1" t="s">
        <v>52</v>
      </c>
      <c r="E86" s="1" t="s">
        <v>68</v>
      </c>
      <c r="F86" s="1" t="s">
        <v>151</v>
      </c>
      <c r="G86" s="1" t="s">
        <v>55</v>
      </c>
      <c r="H86" s="1" t="s">
        <v>56</v>
      </c>
      <c r="I86" s="2">
        <v>160.957499869</v>
      </c>
      <c r="J86" s="2">
        <v>39.380000000000003</v>
      </c>
      <c r="K86" s="2">
        <f t="shared" si="17"/>
        <v>39.369999999999997</v>
      </c>
      <c r="L86" s="2">
        <f t="shared" si="18"/>
        <v>0</v>
      </c>
      <c r="P86" s="6">
        <v>5.64</v>
      </c>
      <c r="Q86" s="5">
        <v>7506.1349999999993</v>
      </c>
      <c r="R86" s="7">
        <v>29.79</v>
      </c>
      <c r="S86" s="5">
        <v>17672.9175</v>
      </c>
      <c r="T86" s="8">
        <v>3.94</v>
      </c>
      <c r="U86" s="5">
        <v>701.22149999999999</v>
      </c>
      <c r="AL86" s="5" t="str">
        <f t="shared" si="11"/>
        <v/>
      </c>
      <c r="AN86" s="5" t="str">
        <f t="shared" si="12"/>
        <v/>
      </c>
      <c r="AP86" s="5" t="str">
        <f t="shared" si="13"/>
        <v/>
      </c>
      <c r="AS86" s="5">
        <f t="shared" si="14"/>
        <v>25880.273999999998</v>
      </c>
      <c r="AT86" s="11">
        <f t="shared" si="15"/>
        <v>1.2701005184775549</v>
      </c>
      <c r="AU86" s="5">
        <f t="shared" si="16"/>
        <v>1270.1005184775549</v>
      </c>
    </row>
    <row r="87" spans="1:47" x14ac:dyDescent="0.25">
      <c r="A87" s="1" t="s">
        <v>157</v>
      </c>
      <c r="B87" s="1" t="s">
        <v>158</v>
      </c>
      <c r="C87" s="1" t="s">
        <v>159</v>
      </c>
      <c r="D87" s="1" t="s">
        <v>52</v>
      </c>
      <c r="E87" s="1" t="s">
        <v>66</v>
      </c>
      <c r="F87" s="1" t="s">
        <v>151</v>
      </c>
      <c r="G87" s="1" t="s">
        <v>55</v>
      </c>
      <c r="H87" s="1" t="s">
        <v>56</v>
      </c>
      <c r="I87" s="2">
        <v>160.957499869</v>
      </c>
      <c r="J87" s="2">
        <v>40.26</v>
      </c>
      <c r="K87" s="2">
        <f t="shared" si="17"/>
        <v>16.420000000000002</v>
      </c>
      <c r="L87" s="2">
        <f t="shared" si="18"/>
        <v>23.57</v>
      </c>
      <c r="M87" s="3">
        <v>21.01</v>
      </c>
      <c r="P87" s="6">
        <v>5.48</v>
      </c>
      <c r="Q87" s="5">
        <v>7293.1950000000006</v>
      </c>
      <c r="R87" s="7">
        <v>3.49</v>
      </c>
      <c r="S87" s="5">
        <v>2070.4425000000001</v>
      </c>
      <c r="AB87" s="10">
        <v>7.45</v>
      </c>
      <c r="AC87" s="5">
        <v>477.30287499999997</v>
      </c>
      <c r="AK87" s="3">
        <v>0.31</v>
      </c>
      <c r="AL87" s="5">
        <f t="shared" si="11"/>
        <v>779.71199999999999</v>
      </c>
      <c r="AN87" s="5" t="str">
        <f t="shared" si="12"/>
        <v/>
      </c>
      <c r="AO87" s="2">
        <v>0.72</v>
      </c>
      <c r="AP87" s="5">
        <f t="shared" si="13"/>
        <v>0.72</v>
      </c>
      <c r="AQ87" s="2">
        <v>1.53</v>
      </c>
      <c r="AS87" s="5">
        <f t="shared" si="14"/>
        <v>9840.9403750000001</v>
      </c>
      <c r="AT87" s="11">
        <f t="shared" si="15"/>
        <v>0.48295406271951391</v>
      </c>
      <c r="AU87" s="5">
        <f t="shared" si="16"/>
        <v>482.9540627195139</v>
      </c>
    </row>
    <row r="88" spans="1:47" x14ac:dyDescent="0.25">
      <c r="A88" s="1" t="s">
        <v>157</v>
      </c>
      <c r="B88" s="1" t="s">
        <v>158</v>
      </c>
      <c r="C88" s="1" t="s">
        <v>159</v>
      </c>
      <c r="D88" s="1" t="s">
        <v>52</v>
      </c>
      <c r="E88" s="1" t="s">
        <v>83</v>
      </c>
      <c r="F88" s="1" t="s">
        <v>151</v>
      </c>
      <c r="G88" s="1" t="s">
        <v>55</v>
      </c>
      <c r="H88" s="1" t="s">
        <v>56</v>
      </c>
      <c r="I88" s="2">
        <v>160.957499869</v>
      </c>
      <c r="J88" s="2">
        <v>39.15</v>
      </c>
      <c r="K88" s="2">
        <f t="shared" si="17"/>
        <v>31.799999999999997</v>
      </c>
      <c r="L88" s="2">
        <f t="shared" si="18"/>
        <v>7.36</v>
      </c>
      <c r="M88" s="3">
        <v>7.36</v>
      </c>
      <c r="P88" s="6">
        <v>15.7</v>
      </c>
      <c r="Q88" s="5">
        <v>20894.737499999999</v>
      </c>
      <c r="R88" s="7">
        <v>1.9</v>
      </c>
      <c r="S88" s="5">
        <v>1127.175</v>
      </c>
      <c r="Z88" s="9">
        <v>1.24</v>
      </c>
      <c r="AA88" s="5">
        <v>88.275599999999997</v>
      </c>
      <c r="AB88" s="10">
        <v>12.96</v>
      </c>
      <c r="AC88" s="5">
        <v>830.31479999999999</v>
      </c>
      <c r="AL88" s="5" t="str">
        <f t="shared" si="11"/>
        <v/>
      </c>
      <c r="AN88" s="5" t="str">
        <f t="shared" si="12"/>
        <v/>
      </c>
      <c r="AP88" s="5" t="str">
        <f t="shared" si="13"/>
        <v/>
      </c>
      <c r="AS88" s="5">
        <f t="shared" si="14"/>
        <v>22940.502899999999</v>
      </c>
      <c r="AT88" s="11">
        <f t="shared" si="15"/>
        <v>1.1258282902037997</v>
      </c>
      <c r="AU88" s="5">
        <f t="shared" si="16"/>
        <v>1125.8282902037997</v>
      </c>
    </row>
    <row r="89" spans="1:47" x14ac:dyDescent="0.25">
      <c r="A89" s="1" t="s">
        <v>160</v>
      </c>
      <c r="B89" s="1" t="s">
        <v>161</v>
      </c>
      <c r="C89" s="1" t="s">
        <v>162</v>
      </c>
      <c r="D89" s="1" t="s">
        <v>163</v>
      </c>
      <c r="E89" s="1" t="s">
        <v>77</v>
      </c>
      <c r="F89" s="1" t="s">
        <v>151</v>
      </c>
      <c r="G89" s="1" t="s">
        <v>55</v>
      </c>
      <c r="H89" s="1" t="s">
        <v>56</v>
      </c>
      <c r="I89" s="2">
        <v>79.977990246199994</v>
      </c>
      <c r="J89" s="2">
        <v>38.950000000000003</v>
      </c>
      <c r="K89" s="2">
        <f t="shared" si="17"/>
        <v>32.630000000000003</v>
      </c>
      <c r="L89" s="2">
        <f t="shared" si="18"/>
        <v>0</v>
      </c>
      <c r="P89" s="6">
        <v>0.05</v>
      </c>
      <c r="Q89" s="5">
        <v>66.543750000000003</v>
      </c>
      <c r="R89" s="7">
        <v>0.26</v>
      </c>
      <c r="S89" s="5">
        <v>154.245</v>
      </c>
      <c r="AE89" s="2">
        <v>32.32</v>
      </c>
      <c r="AF89" s="5">
        <v>2070.6615999999999</v>
      </c>
      <c r="AL89" s="5" t="str">
        <f t="shared" si="11"/>
        <v/>
      </c>
      <c r="AN89" s="5" t="str">
        <f t="shared" si="12"/>
        <v/>
      </c>
      <c r="AP89" s="5" t="str">
        <f t="shared" si="13"/>
        <v/>
      </c>
      <c r="AS89" s="5">
        <f t="shared" si="14"/>
        <v>2291.4503500000001</v>
      </c>
      <c r="AT89" s="11">
        <f t="shared" si="15"/>
        <v>0.11245523434568641</v>
      </c>
      <c r="AU89" s="5">
        <f t="shared" si="16"/>
        <v>112.45523434568641</v>
      </c>
    </row>
    <row r="90" spans="1:47" x14ac:dyDescent="0.25">
      <c r="A90" s="1" t="s">
        <v>160</v>
      </c>
      <c r="B90" s="1" t="s">
        <v>161</v>
      </c>
      <c r="C90" s="1" t="s">
        <v>162</v>
      </c>
      <c r="D90" s="1" t="s">
        <v>163</v>
      </c>
      <c r="E90" s="1" t="s">
        <v>84</v>
      </c>
      <c r="F90" s="1" t="s">
        <v>151</v>
      </c>
      <c r="G90" s="1" t="s">
        <v>55</v>
      </c>
      <c r="H90" s="1" t="s">
        <v>56</v>
      </c>
      <c r="I90" s="2">
        <v>79.977990246199994</v>
      </c>
      <c r="J90" s="2">
        <v>38.74</v>
      </c>
      <c r="K90" s="2">
        <f t="shared" si="17"/>
        <v>11.870000000000001</v>
      </c>
      <c r="L90" s="2">
        <f t="shared" si="18"/>
        <v>0.01</v>
      </c>
      <c r="M90" s="3">
        <v>0.01</v>
      </c>
      <c r="P90" s="6">
        <v>0.03</v>
      </c>
      <c r="Q90" s="5">
        <v>39.926250000000003</v>
      </c>
      <c r="R90" s="7">
        <v>0.01</v>
      </c>
      <c r="S90" s="5">
        <v>5.9325000000000001</v>
      </c>
      <c r="AB90" s="10">
        <v>0.43</v>
      </c>
      <c r="AC90" s="5">
        <v>27.549025</v>
      </c>
      <c r="AE90" s="2">
        <v>11.4</v>
      </c>
      <c r="AF90" s="5">
        <v>730.36950000000002</v>
      </c>
      <c r="AL90" s="5" t="str">
        <f t="shared" si="11"/>
        <v/>
      </c>
      <c r="AN90" s="5" t="str">
        <f t="shared" si="12"/>
        <v/>
      </c>
      <c r="AP90" s="5" t="str">
        <f t="shared" si="13"/>
        <v/>
      </c>
      <c r="AS90" s="5">
        <f t="shared" si="14"/>
        <v>803.77727500000003</v>
      </c>
      <c r="AT90" s="11">
        <f t="shared" si="15"/>
        <v>3.9446179500185211E-2</v>
      </c>
      <c r="AU90" s="5">
        <f t="shared" si="16"/>
        <v>39.44617950018521</v>
      </c>
    </row>
    <row r="91" spans="1:47" x14ac:dyDescent="0.25">
      <c r="A91" s="1" t="s">
        <v>164</v>
      </c>
      <c r="B91" s="1" t="s">
        <v>144</v>
      </c>
      <c r="C91" s="1" t="s">
        <v>145</v>
      </c>
      <c r="D91" s="1" t="s">
        <v>146</v>
      </c>
      <c r="E91" s="1" t="s">
        <v>110</v>
      </c>
      <c r="F91" s="1" t="s">
        <v>151</v>
      </c>
      <c r="G91" s="1" t="s">
        <v>55</v>
      </c>
      <c r="H91" s="1" t="s">
        <v>56</v>
      </c>
      <c r="I91" s="2">
        <v>119.78464948200001</v>
      </c>
      <c r="J91" s="2">
        <v>39.82</v>
      </c>
      <c r="K91" s="2">
        <f t="shared" si="17"/>
        <v>15.25</v>
      </c>
      <c r="L91" s="2">
        <f t="shared" si="18"/>
        <v>0</v>
      </c>
      <c r="R91" s="7">
        <v>0.48</v>
      </c>
      <c r="S91" s="5">
        <v>284.76</v>
      </c>
      <c r="T91" s="8">
        <v>9.8800000000000008</v>
      </c>
      <c r="U91" s="5">
        <v>1758.393</v>
      </c>
      <c r="Z91" s="9">
        <v>0.75</v>
      </c>
      <c r="AA91" s="5">
        <v>53.392499999999998</v>
      </c>
      <c r="AB91" s="10">
        <v>4.1399999999999997</v>
      </c>
      <c r="AC91" s="5">
        <v>265.23944999999998</v>
      </c>
      <c r="AL91" s="5" t="str">
        <f t="shared" si="11"/>
        <v/>
      </c>
      <c r="AN91" s="5" t="str">
        <f t="shared" si="12"/>
        <v/>
      </c>
      <c r="AP91" s="5" t="str">
        <f t="shared" si="13"/>
        <v/>
      </c>
      <c r="AS91" s="5">
        <f t="shared" si="14"/>
        <v>2361.7849500000002</v>
      </c>
      <c r="AT91" s="11">
        <f t="shared" si="15"/>
        <v>0.11590697569614165</v>
      </c>
      <c r="AU91" s="5">
        <f t="shared" si="16"/>
        <v>115.90697569614164</v>
      </c>
    </row>
    <row r="92" spans="1:47" x14ac:dyDescent="0.25">
      <c r="A92" s="1" t="s">
        <v>164</v>
      </c>
      <c r="B92" s="1" t="s">
        <v>144</v>
      </c>
      <c r="C92" s="1" t="s">
        <v>145</v>
      </c>
      <c r="D92" s="1" t="s">
        <v>146</v>
      </c>
      <c r="E92" s="1" t="s">
        <v>111</v>
      </c>
      <c r="F92" s="1" t="s">
        <v>151</v>
      </c>
      <c r="G92" s="1" t="s">
        <v>55</v>
      </c>
      <c r="H92" s="1" t="s">
        <v>56</v>
      </c>
      <c r="I92" s="2">
        <v>119.78464948200001</v>
      </c>
      <c r="J92" s="2">
        <v>39.94</v>
      </c>
      <c r="K92" s="2">
        <f t="shared" si="17"/>
        <v>33</v>
      </c>
      <c r="L92" s="2">
        <f t="shared" si="18"/>
        <v>0.5</v>
      </c>
      <c r="M92" s="3">
        <v>0.5</v>
      </c>
      <c r="R92" s="7">
        <v>14.23</v>
      </c>
      <c r="S92" s="5">
        <v>8441.9475000000002</v>
      </c>
      <c r="T92" s="8">
        <v>17.57</v>
      </c>
      <c r="U92" s="5">
        <v>3127.0207500000001</v>
      </c>
      <c r="Z92" s="9">
        <v>0.21</v>
      </c>
      <c r="AA92" s="5">
        <v>14.9499</v>
      </c>
      <c r="AB92" s="10">
        <v>0.99</v>
      </c>
      <c r="AC92" s="5">
        <v>63.426824999999987</v>
      </c>
      <c r="AL92" s="5" t="str">
        <f t="shared" si="11"/>
        <v/>
      </c>
      <c r="AN92" s="5" t="str">
        <f t="shared" si="12"/>
        <v/>
      </c>
      <c r="AP92" s="5" t="str">
        <f t="shared" si="13"/>
        <v/>
      </c>
      <c r="AS92" s="5">
        <f t="shared" si="14"/>
        <v>11647.344975</v>
      </c>
      <c r="AT92" s="11">
        <f t="shared" si="15"/>
        <v>0.57160518824624673</v>
      </c>
      <c r="AU92" s="5">
        <f t="shared" si="16"/>
        <v>571.60518824624671</v>
      </c>
    </row>
    <row r="93" spans="1:47" x14ac:dyDescent="0.25">
      <c r="A93" s="1" t="s">
        <v>164</v>
      </c>
      <c r="B93" s="1" t="s">
        <v>144</v>
      </c>
      <c r="C93" s="1" t="s">
        <v>145</v>
      </c>
      <c r="D93" s="1" t="s">
        <v>146</v>
      </c>
      <c r="E93" s="1" t="s">
        <v>59</v>
      </c>
      <c r="F93" s="1" t="s">
        <v>151</v>
      </c>
      <c r="G93" s="1" t="s">
        <v>55</v>
      </c>
      <c r="H93" s="1" t="s">
        <v>56</v>
      </c>
      <c r="I93" s="2">
        <v>119.78464948200001</v>
      </c>
      <c r="J93" s="2">
        <v>40.03</v>
      </c>
      <c r="K93" s="2">
        <f t="shared" si="17"/>
        <v>5.6099999999999994</v>
      </c>
      <c r="L93" s="2">
        <f t="shared" si="18"/>
        <v>34.39</v>
      </c>
      <c r="M93" s="3">
        <v>31.79</v>
      </c>
      <c r="P93" s="6">
        <v>0.26</v>
      </c>
      <c r="Q93" s="5">
        <v>346.02749999999997</v>
      </c>
      <c r="R93" s="7">
        <v>0.63</v>
      </c>
      <c r="S93" s="5">
        <v>373.7475</v>
      </c>
      <c r="T93" s="8">
        <v>0.16</v>
      </c>
      <c r="U93" s="5">
        <v>28.475999999999999</v>
      </c>
      <c r="AB93" s="10">
        <v>4.5599999999999996</v>
      </c>
      <c r="AC93" s="5">
        <v>292.14780000000002</v>
      </c>
      <c r="AL93" s="5" t="str">
        <f t="shared" si="11"/>
        <v/>
      </c>
      <c r="AN93" s="5" t="str">
        <f t="shared" si="12"/>
        <v/>
      </c>
      <c r="AO93" s="2">
        <v>1.04</v>
      </c>
      <c r="AP93" s="5">
        <f t="shared" si="13"/>
        <v>1.04</v>
      </c>
      <c r="AQ93" s="2">
        <v>1.56</v>
      </c>
      <c r="AS93" s="5">
        <f t="shared" si="14"/>
        <v>1040.3987999999999</v>
      </c>
      <c r="AT93" s="11">
        <f t="shared" si="15"/>
        <v>5.1058619213360183E-2</v>
      </c>
      <c r="AU93" s="5">
        <f t="shared" si="16"/>
        <v>51.058619213360181</v>
      </c>
    </row>
    <row r="94" spans="1:47" x14ac:dyDescent="0.25">
      <c r="A94" s="1" t="s">
        <v>165</v>
      </c>
      <c r="B94" s="1" t="s">
        <v>166</v>
      </c>
      <c r="C94" s="1" t="s">
        <v>167</v>
      </c>
      <c r="D94" s="1" t="s">
        <v>52</v>
      </c>
      <c r="E94" s="1" t="s">
        <v>53</v>
      </c>
      <c r="F94" s="1" t="s">
        <v>168</v>
      </c>
      <c r="G94" s="1" t="s">
        <v>55</v>
      </c>
      <c r="H94" s="1" t="s">
        <v>56</v>
      </c>
      <c r="I94" s="2">
        <v>71.643165202700004</v>
      </c>
      <c r="J94" s="2">
        <v>9.84</v>
      </c>
      <c r="K94" s="2">
        <f t="shared" si="17"/>
        <v>8.19</v>
      </c>
      <c r="L94" s="2">
        <f t="shared" si="18"/>
        <v>1.6500000000000001</v>
      </c>
      <c r="M94" s="3">
        <v>1.57</v>
      </c>
      <c r="P94" s="6">
        <v>0.26</v>
      </c>
      <c r="Q94" s="5">
        <v>197.73</v>
      </c>
      <c r="R94" s="7">
        <v>3.8</v>
      </c>
      <c r="S94" s="5">
        <v>1288.2</v>
      </c>
      <c r="T94" s="8">
        <v>3.38</v>
      </c>
      <c r="U94" s="5">
        <v>343.74599999999998</v>
      </c>
      <c r="AB94" s="10">
        <v>0.75</v>
      </c>
      <c r="AC94" s="5">
        <v>27.4575</v>
      </c>
      <c r="AL94" s="5" t="str">
        <f t="shared" si="11"/>
        <v/>
      </c>
      <c r="AN94" s="5" t="str">
        <f t="shared" si="12"/>
        <v/>
      </c>
      <c r="AP94" s="5" t="str">
        <f t="shared" si="13"/>
        <v/>
      </c>
      <c r="AR94" s="2">
        <v>0.08</v>
      </c>
      <c r="AS94" s="5">
        <f t="shared" si="14"/>
        <v>1857.1334999999999</v>
      </c>
      <c r="AT94" s="11">
        <f t="shared" si="15"/>
        <v>9.1140697398800194E-2</v>
      </c>
      <c r="AU94" s="5">
        <f t="shared" si="16"/>
        <v>91.140697398800199</v>
      </c>
    </row>
    <row r="95" spans="1:47" x14ac:dyDescent="0.25">
      <c r="A95" s="1" t="s">
        <v>165</v>
      </c>
      <c r="B95" s="1" t="s">
        <v>166</v>
      </c>
      <c r="C95" s="1" t="s">
        <v>167</v>
      </c>
      <c r="D95" s="1" t="s">
        <v>52</v>
      </c>
      <c r="E95" s="1" t="s">
        <v>57</v>
      </c>
      <c r="F95" s="1" t="s">
        <v>168</v>
      </c>
      <c r="G95" s="1" t="s">
        <v>55</v>
      </c>
      <c r="H95" s="1" t="s">
        <v>56</v>
      </c>
      <c r="I95" s="2">
        <v>71.643165202700004</v>
      </c>
      <c r="J95" s="2">
        <v>26.15</v>
      </c>
      <c r="K95" s="2">
        <f t="shared" si="17"/>
        <v>19.87</v>
      </c>
      <c r="L95" s="2">
        <f t="shared" si="18"/>
        <v>1.6700000000000002</v>
      </c>
      <c r="M95" s="3">
        <v>1.57</v>
      </c>
      <c r="P95" s="6">
        <v>1.33</v>
      </c>
      <c r="Q95" s="5">
        <v>1011.465</v>
      </c>
      <c r="R95" s="7">
        <v>3.94</v>
      </c>
      <c r="S95" s="5">
        <v>1335.66</v>
      </c>
      <c r="T95" s="8">
        <v>5.57</v>
      </c>
      <c r="U95" s="5">
        <v>566.46900000000005</v>
      </c>
      <c r="Z95" s="9">
        <v>7.14</v>
      </c>
      <c r="AA95" s="5">
        <v>290.45519999999999</v>
      </c>
      <c r="AB95" s="10">
        <v>1.89</v>
      </c>
      <c r="AC95" s="5">
        <v>69.192899999999995</v>
      </c>
      <c r="AL95" s="5" t="str">
        <f t="shared" si="11"/>
        <v/>
      </c>
      <c r="AN95" s="5" t="str">
        <f t="shared" si="12"/>
        <v/>
      </c>
      <c r="AP95" s="5" t="str">
        <f t="shared" si="13"/>
        <v/>
      </c>
      <c r="AR95" s="2">
        <v>0.1</v>
      </c>
      <c r="AS95" s="5">
        <f t="shared" si="14"/>
        <v>3273.2420999999999</v>
      </c>
      <c r="AT95" s="11">
        <f t="shared" si="15"/>
        <v>0.16063765353923842</v>
      </c>
      <c r="AU95" s="5">
        <f t="shared" si="16"/>
        <v>160.63765353923841</v>
      </c>
    </row>
    <row r="96" spans="1:47" x14ac:dyDescent="0.25">
      <c r="A96" s="1" t="s">
        <v>165</v>
      </c>
      <c r="B96" s="1" t="s">
        <v>166</v>
      </c>
      <c r="C96" s="1" t="s">
        <v>167</v>
      </c>
      <c r="D96" s="1" t="s">
        <v>52</v>
      </c>
      <c r="E96" s="1" t="s">
        <v>64</v>
      </c>
      <c r="F96" s="1" t="s">
        <v>168</v>
      </c>
      <c r="G96" s="1" t="s">
        <v>55</v>
      </c>
      <c r="H96" s="1" t="s">
        <v>56</v>
      </c>
      <c r="I96" s="2">
        <v>71.643165202700004</v>
      </c>
      <c r="J96" s="2">
        <v>31.37</v>
      </c>
      <c r="K96" s="2">
        <f t="shared" si="17"/>
        <v>30.669999999999998</v>
      </c>
      <c r="L96" s="2">
        <f t="shared" si="18"/>
        <v>0.7</v>
      </c>
      <c r="M96" s="3">
        <v>0.61</v>
      </c>
      <c r="P96" s="6">
        <v>1.79</v>
      </c>
      <c r="Q96" s="5">
        <v>1361.2950000000001</v>
      </c>
      <c r="R96" s="7">
        <v>28.88</v>
      </c>
      <c r="S96" s="5">
        <v>13942.2225</v>
      </c>
      <c r="AL96" s="5" t="str">
        <f t="shared" si="11"/>
        <v/>
      </c>
      <c r="AN96" s="5" t="str">
        <f t="shared" si="12"/>
        <v/>
      </c>
      <c r="AP96" s="5" t="str">
        <f t="shared" si="13"/>
        <v/>
      </c>
      <c r="AR96" s="2">
        <v>0.09</v>
      </c>
      <c r="AS96" s="5">
        <f t="shared" si="14"/>
        <v>15303.5175</v>
      </c>
      <c r="AT96" s="11">
        <f t="shared" si="15"/>
        <v>0.75103553815853485</v>
      </c>
      <c r="AU96" s="5">
        <f t="shared" si="16"/>
        <v>751.03553815853479</v>
      </c>
    </row>
    <row r="97" spans="1:47" x14ac:dyDescent="0.25">
      <c r="A97" s="1" t="s">
        <v>169</v>
      </c>
      <c r="B97" s="1" t="s">
        <v>125</v>
      </c>
      <c r="C97" s="1" t="s">
        <v>226</v>
      </c>
      <c r="D97" s="1" t="s">
        <v>280</v>
      </c>
      <c r="E97" s="1" t="s">
        <v>59</v>
      </c>
      <c r="F97" s="1" t="s">
        <v>168</v>
      </c>
      <c r="G97" s="1" t="s">
        <v>55</v>
      </c>
      <c r="H97" s="1" t="s">
        <v>56</v>
      </c>
      <c r="I97" s="2">
        <v>89.735904368899995</v>
      </c>
      <c r="J97" s="2">
        <v>40.46</v>
      </c>
      <c r="K97" s="2">
        <f t="shared" si="17"/>
        <v>0</v>
      </c>
      <c r="L97" s="2">
        <f t="shared" si="18"/>
        <v>39.900000000000006</v>
      </c>
      <c r="AL97" s="5" t="str">
        <f t="shared" si="11"/>
        <v/>
      </c>
      <c r="AN97" s="5" t="str">
        <f t="shared" si="12"/>
        <v/>
      </c>
      <c r="AO97" s="2">
        <v>0.75</v>
      </c>
      <c r="AP97" s="5">
        <f t="shared" si="13"/>
        <v>0.75</v>
      </c>
      <c r="AQ97" s="2">
        <v>1.1299999999999999</v>
      </c>
      <c r="AR97" s="2">
        <v>38.020000000000003</v>
      </c>
      <c r="AS97" s="5">
        <f t="shared" si="14"/>
        <v>0</v>
      </c>
      <c r="AT97" s="11">
        <f t="shared" si="15"/>
        <v>0</v>
      </c>
      <c r="AU97" s="5">
        <f t="shared" si="16"/>
        <v>0</v>
      </c>
    </row>
    <row r="98" spans="1:47" x14ac:dyDescent="0.25">
      <c r="A98" s="1" t="s">
        <v>169</v>
      </c>
      <c r="B98" s="1" t="s">
        <v>125</v>
      </c>
      <c r="C98" s="1" t="s">
        <v>226</v>
      </c>
      <c r="D98" s="1" t="s">
        <v>280</v>
      </c>
      <c r="E98" s="1" t="s">
        <v>53</v>
      </c>
      <c r="F98" s="1" t="s">
        <v>168</v>
      </c>
      <c r="G98" s="1" t="s">
        <v>55</v>
      </c>
      <c r="H98" s="1" t="s">
        <v>56</v>
      </c>
      <c r="I98" s="2">
        <v>89.735904368899995</v>
      </c>
      <c r="J98" s="2">
        <v>29.33</v>
      </c>
      <c r="K98" s="2">
        <f t="shared" si="17"/>
        <v>0</v>
      </c>
      <c r="L98" s="2">
        <f t="shared" si="18"/>
        <v>29.17</v>
      </c>
      <c r="AO98" s="2">
        <v>0.86</v>
      </c>
      <c r="AP98" s="5">
        <f t="shared" si="13"/>
        <v>0.86</v>
      </c>
      <c r="AQ98" s="2">
        <v>1.53</v>
      </c>
      <c r="AR98" s="2">
        <v>26.78</v>
      </c>
      <c r="AS98" s="5">
        <f t="shared" si="14"/>
        <v>0</v>
      </c>
      <c r="AT98" s="11">
        <f t="shared" si="15"/>
        <v>0</v>
      </c>
      <c r="AU98" s="5">
        <f t="shared" si="16"/>
        <v>0</v>
      </c>
    </row>
    <row r="99" spans="1:47" x14ac:dyDescent="0.25">
      <c r="A99" s="1" t="s">
        <v>169</v>
      </c>
      <c r="B99" s="1" t="s">
        <v>125</v>
      </c>
      <c r="C99" s="1" t="s">
        <v>226</v>
      </c>
      <c r="D99" s="1" t="s">
        <v>280</v>
      </c>
      <c r="E99" s="1" t="s">
        <v>57</v>
      </c>
      <c r="F99" s="1" t="s">
        <v>168</v>
      </c>
      <c r="G99" s="1" t="s">
        <v>55</v>
      </c>
      <c r="H99" s="1" t="s">
        <v>56</v>
      </c>
      <c r="I99" s="2">
        <v>89.735904368899995</v>
      </c>
      <c r="J99" s="2">
        <v>11.67</v>
      </c>
      <c r="K99" s="2">
        <f t="shared" si="17"/>
        <v>0</v>
      </c>
      <c r="L99" s="2">
        <f t="shared" si="18"/>
        <v>11.68</v>
      </c>
      <c r="AL99" s="5" t="str">
        <f t="shared" ref="AL99:AL129" si="19">IF(AK99&gt;0,AK99*$AL$1,"")</f>
        <v/>
      </c>
      <c r="AN99" s="5" t="str">
        <f t="shared" ref="AN99:AN129" si="20">IF(AM99&gt;0,AM99*$AN$1,"")</f>
        <v/>
      </c>
      <c r="AP99" s="5" t="str">
        <f t="shared" ref="AP99:AP129" si="21">IF(AO99&gt;0,AO99*$AP$1,"")</f>
        <v/>
      </c>
      <c r="AR99" s="2">
        <v>11.68</v>
      </c>
      <c r="AS99" s="5">
        <f t="shared" si="14"/>
        <v>0</v>
      </c>
      <c r="AT99" s="11">
        <f t="shared" ref="AT99:AT129" si="22">(AS99/$AS$224)*100</f>
        <v>0</v>
      </c>
      <c r="AU99" s="5">
        <f t="shared" ref="AU99:AU129" si="23">(AT99/100)*$AU$1</f>
        <v>0</v>
      </c>
    </row>
    <row r="100" spans="1:47" x14ac:dyDescent="0.25">
      <c r="A100" s="1" t="s">
        <v>169</v>
      </c>
      <c r="B100" s="1" t="s">
        <v>125</v>
      </c>
      <c r="C100" s="1" t="s">
        <v>226</v>
      </c>
      <c r="D100" s="1" t="s">
        <v>280</v>
      </c>
      <c r="E100" s="1" t="s">
        <v>64</v>
      </c>
      <c r="F100" s="1" t="s">
        <v>168</v>
      </c>
      <c r="G100" s="1" t="s">
        <v>55</v>
      </c>
      <c r="H100" s="1" t="s">
        <v>56</v>
      </c>
      <c r="I100" s="2">
        <v>89.735904368899995</v>
      </c>
      <c r="J100" s="2">
        <v>8.01</v>
      </c>
      <c r="K100" s="2">
        <f t="shared" si="17"/>
        <v>0</v>
      </c>
      <c r="L100" s="2">
        <f t="shared" si="18"/>
        <v>8</v>
      </c>
      <c r="AL100" s="5" t="str">
        <f t="shared" si="19"/>
        <v/>
      </c>
      <c r="AN100" s="5" t="str">
        <f t="shared" si="20"/>
        <v/>
      </c>
      <c r="AP100" s="5" t="str">
        <f t="shared" si="21"/>
        <v/>
      </c>
      <c r="AR100" s="2">
        <v>8</v>
      </c>
      <c r="AS100" s="5">
        <f t="shared" si="14"/>
        <v>0</v>
      </c>
      <c r="AT100" s="11">
        <f t="shared" si="22"/>
        <v>0</v>
      </c>
      <c r="AU100" s="5">
        <f t="shared" si="23"/>
        <v>0</v>
      </c>
    </row>
    <row r="101" spans="1:47" x14ac:dyDescent="0.25">
      <c r="A101" s="1" t="s">
        <v>170</v>
      </c>
      <c r="B101" s="1" t="s">
        <v>148</v>
      </c>
      <c r="C101" s="1" t="s">
        <v>149</v>
      </c>
      <c r="D101" s="1" t="s">
        <v>150</v>
      </c>
      <c r="E101" s="1" t="s">
        <v>112</v>
      </c>
      <c r="F101" s="1" t="s">
        <v>168</v>
      </c>
      <c r="G101" s="1" t="s">
        <v>55</v>
      </c>
      <c r="H101" s="1" t="s">
        <v>56</v>
      </c>
      <c r="I101" s="2">
        <v>19.5339182747</v>
      </c>
      <c r="J101" s="2">
        <v>9.4499999999999993</v>
      </c>
      <c r="K101" s="2">
        <f t="shared" si="17"/>
        <v>8.7899999999999991</v>
      </c>
      <c r="L101" s="2">
        <f t="shared" si="18"/>
        <v>0.66</v>
      </c>
      <c r="M101" s="3">
        <v>0.66</v>
      </c>
      <c r="P101" s="6">
        <v>4.99</v>
      </c>
      <c r="Q101" s="5">
        <v>6641.0662499999999</v>
      </c>
      <c r="R101" s="7">
        <v>3.52</v>
      </c>
      <c r="S101" s="5">
        <v>2088.2399999999998</v>
      </c>
      <c r="AB101" s="10">
        <v>0.28000000000000003</v>
      </c>
      <c r="AC101" s="5">
        <v>17.9389</v>
      </c>
      <c r="AL101" s="5" t="str">
        <f t="shared" si="19"/>
        <v/>
      </c>
      <c r="AN101" s="5" t="str">
        <f t="shared" si="20"/>
        <v/>
      </c>
      <c r="AP101" s="5" t="str">
        <f t="shared" si="21"/>
        <v/>
      </c>
      <c r="AS101" s="5">
        <f t="shared" si="14"/>
        <v>8747.2451499999988</v>
      </c>
      <c r="AT101" s="11">
        <f t="shared" si="22"/>
        <v>0.42927986775817273</v>
      </c>
      <c r="AU101" s="5">
        <f t="shared" si="23"/>
        <v>429.27986775817271</v>
      </c>
    </row>
    <row r="102" spans="1:47" x14ac:dyDescent="0.25">
      <c r="A102" s="1" t="s">
        <v>170</v>
      </c>
      <c r="B102" s="1" t="s">
        <v>148</v>
      </c>
      <c r="C102" s="1" t="s">
        <v>149</v>
      </c>
      <c r="D102" s="1" t="s">
        <v>150</v>
      </c>
      <c r="E102" s="1" t="s">
        <v>110</v>
      </c>
      <c r="F102" s="1" t="s">
        <v>168</v>
      </c>
      <c r="G102" s="1" t="s">
        <v>55</v>
      </c>
      <c r="H102" s="1" t="s">
        <v>56</v>
      </c>
      <c r="I102" s="2">
        <v>19.5339182747</v>
      </c>
      <c r="J102" s="2">
        <v>9.84</v>
      </c>
      <c r="K102" s="2">
        <f t="shared" si="17"/>
        <v>9.3300000000000018</v>
      </c>
      <c r="L102" s="2">
        <f t="shared" si="18"/>
        <v>0.5</v>
      </c>
      <c r="M102" s="3">
        <v>0.5</v>
      </c>
      <c r="P102" s="6">
        <v>0.06</v>
      </c>
      <c r="Q102" s="5">
        <v>79.852499999999992</v>
      </c>
      <c r="R102" s="7">
        <v>8.23</v>
      </c>
      <c r="S102" s="5">
        <v>4742.6099999999997</v>
      </c>
      <c r="T102" s="8">
        <v>1.04</v>
      </c>
      <c r="U102" s="5">
        <v>184.33125000000001</v>
      </c>
      <c r="AL102" s="5" t="str">
        <f t="shared" si="19"/>
        <v/>
      </c>
      <c r="AN102" s="5" t="str">
        <f t="shared" si="20"/>
        <v/>
      </c>
      <c r="AP102" s="5" t="str">
        <f t="shared" si="21"/>
        <v/>
      </c>
      <c r="AS102" s="5">
        <f t="shared" si="14"/>
        <v>5006.7937499999998</v>
      </c>
      <c r="AT102" s="11">
        <f t="shared" si="22"/>
        <v>0.2457134471522667</v>
      </c>
      <c r="AU102" s="5">
        <f t="shared" si="23"/>
        <v>245.7134471522667</v>
      </c>
    </row>
    <row r="103" spans="1:47" x14ac:dyDescent="0.25">
      <c r="A103" s="1" t="s">
        <v>171</v>
      </c>
      <c r="B103" s="1" t="s">
        <v>172</v>
      </c>
      <c r="C103" s="1" t="s">
        <v>173</v>
      </c>
      <c r="D103" s="1" t="s">
        <v>52</v>
      </c>
      <c r="E103" s="1" t="s">
        <v>112</v>
      </c>
      <c r="F103" s="1" t="s">
        <v>168</v>
      </c>
      <c r="G103" s="1" t="s">
        <v>55</v>
      </c>
      <c r="H103" s="1" t="s">
        <v>56</v>
      </c>
      <c r="I103" s="2">
        <v>140.525394721</v>
      </c>
      <c r="J103" s="2">
        <v>29.43</v>
      </c>
      <c r="K103" s="2">
        <f t="shared" si="17"/>
        <v>27.259999999999998</v>
      </c>
      <c r="L103" s="2">
        <f t="shared" si="18"/>
        <v>2.16</v>
      </c>
      <c r="M103" s="3">
        <v>2.16</v>
      </c>
      <c r="P103" s="6">
        <v>4.16</v>
      </c>
      <c r="Q103" s="5">
        <v>5536.4400000000014</v>
      </c>
      <c r="R103" s="7">
        <v>18.02</v>
      </c>
      <c r="S103" s="5">
        <v>10690.365</v>
      </c>
      <c r="Z103" s="9">
        <v>2.4500000000000002</v>
      </c>
      <c r="AA103" s="5">
        <v>174.41550000000001</v>
      </c>
      <c r="AB103" s="10">
        <v>2.63</v>
      </c>
      <c r="AC103" s="5">
        <v>168.497525</v>
      </c>
      <c r="AL103" s="5" t="str">
        <f t="shared" si="19"/>
        <v/>
      </c>
      <c r="AN103" s="5" t="str">
        <f t="shared" si="20"/>
        <v/>
      </c>
      <c r="AP103" s="5" t="str">
        <f t="shared" si="21"/>
        <v/>
      </c>
      <c r="AS103" s="5">
        <f t="shared" si="14"/>
        <v>16569.718024999998</v>
      </c>
      <c r="AT103" s="11">
        <f t="shared" si="22"/>
        <v>0.81317560450014503</v>
      </c>
      <c r="AU103" s="5">
        <f t="shared" si="23"/>
        <v>813.17560450014514</v>
      </c>
    </row>
    <row r="104" spans="1:47" x14ac:dyDescent="0.25">
      <c r="A104" s="1" t="s">
        <v>171</v>
      </c>
      <c r="B104" s="1" t="s">
        <v>172</v>
      </c>
      <c r="C104" s="1" t="s">
        <v>173</v>
      </c>
      <c r="D104" s="1" t="s">
        <v>52</v>
      </c>
      <c r="E104" s="1" t="s">
        <v>110</v>
      </c>
      <c r="F104" s="1" t="s">
        <v>168</v>
      </c>
      <c r="G104" s="1" t="s">
        <v>55</v>
      </c>
      <c r="H104" s="1" t="s">
        <v>56</v>
      </c>
      <c r="I104" s="2">
        <v>140.525394721</v>
      </c>
      <c r="J104" s="2">
        <v>30.1</v>
      </c>
      <c r="K104" s="2">
        <f t="shared" si="17"/>
        <v>30.09</v>
      </c>
      <c r="L104" s="2">
        <f t="shared" si="18"/>
        <v>0</v>
      </c>
      <c r="P104" s="6">
        <v>8.34</v>
      </c>
      <c r="Q104" s="5">
        <v>8344.5862500000003</v>
      </c>
      <c r="R104" s="7">
        <v>21.09</v>
      </c>
      <c r="S104" s="5">
        <v>10884.442499999999</v>
      </c>
      <c r="T104" s="8">
        <v>0.59</v>
      </c>
      <c r="U104" s="5">
        <v>105.00525</v>
      </c>
      <c r="AB104" s="10">
        <v>7.0000000000000007E-2</v>
      </c>
      <c r="AC104" s="5">
        <v>4.4847250000000001</v>
      </c>
      <c r="AL104" s="5" t="str">
        <f t="shared" si="19"/>
        <v/>
      </c>
      <c r="AN104" s="5" t="str">
        <f t="shared" si="20"/>
        <v/>
      </c>
      <c r="AP104" s="5" t="str">
        <f t="shared" si="21"/>
        <v/>
      </c>
      <c r="AS104" s="5">
        <f t="shared" si="14"/>
        <v>19338.518724999994</v>
      </c>
      <c r="AT104" s="11">
        <f t="shared" si="22"/>
        <v>0.94905728815739732</v>
      </c>
      <c r="AU104" s="5">
        <f t="shared" si="23"/>
        <v>949.05728815739724</v>
      </c>
    </row>
    <row r="105" spans="1:47" x14ac:dyDescent="0.25">
      <c r="A105" s="1" t="s">
        <v>171</v>
      </c>
      <c r="B105" s="1" t="s">
        <v>172</v>
      </c>
      <c r="C105" s="1" t="s">
        <v>173</v>
      </c>
      <c r="D105" s="1" t="s">
        <v>52</v>
      </c>
      <c r="E105" s="1" t="s">
        <v>111</v>
      </c>
      <c r="F105" s="1" t="s">
        <v>168</v>
      </c>
      <c r="G105" s="1" t="s">
        <v>55</v>
      </c>
      <c r="H105" s="1" t="s">
        <v>56</v>
      </c>
      <c r="I105" s="2">
        <v>140.525394721</v>
      </c>
      <c r="J105" s="2">
        <v>40.130000000000003</v>
      </c>
      <c r="K105" s="2">
        <f t="shared" si="17"/>
        <v>39.160000000000004</v>
      </c>
      <c r="L105" s="2">
        <f t="shared" si="18"/>
        <v>0.84</v>
      </c>
      <c r="M105" s="3">
        <v>0.84</v>
      </c>
      <c r="P105" s="6">
        <v>7.6800000000000006</v>
      </c>
      <c r="Q105" s="5">
        <v>5857.7512500000003</v>
      </c>
      <c r="R105" s="7">
        <v>31.41</v>
      </c>
      <c r="S105" s="5">
        <v>14217.66</v>
      </c>
      <c r="T105" s="8">
        <v>7.0000000000000007E-2</v>
      </c>
      <c r="U105" s="5">
        <v>12.45825</v>
      </c>
      <c r="AL105" s="5" t="str">
        <f t="shared" si="19"/>
        <v/>
      </c>
      <c r="AN105" s="5" t="str">
        <f t="shared" si="20"/>
        <v/>
      </c>
      <c r="AP105" s="5" t="str">
        <f t="shared" si="21"/>
        <v/>
      </c>
      <c r="AS105" s="5">
        <f t="shared" si="14"/>
        <v>20087.869500000001</v>
      </c>
      <c r="AT105" s="11">
        <f t="shared" si="22"/>
        <v>0.98583243234053342</v>
      </c>
      <c r="AU105" s="5">
        <f t="shared" si="23"/>
        <v>985.83243234053339</v>
      </c>
    </row>
    <row r="106" spans="1:47" x14ac:dyDescent="0.25">
      <c r="A106" s="1" t="s">
        <v>171</v>
      </c>
      <c r="B106" s="1" t="s">
        <v>172</v>
      </c>
      <c r="C106" s="1" t="s">
        <v>173</v>
      </c>
      <c r="D106" s="1" t="s">
        <v>52</v>
      </c>
      <c r="E106" s="1" t="s">
        <v>76</v>
      </c>
      <c r="F106" s="1" t="s">
        <v>168</v>
      </c>
      <c r="G106" s="1" t="s">
        <v>55</v>
      </c>
      <c r="H106" s="1" t="s">
        <v>56</v>
      </c>
      <c r="I106" s="2">
        <v>140.525394721</v>
      </c>
      <c r="J106" s="2">
        <v>39.090000000000003</v>
      </c>
      <c r="K106" s="2">
        <f t="shared" si="17"/>
        <v>34.65</v>
      </c>
      <c r="L106" s="2">
        <f t="shared" si="18"/>
        <v>4.43</v>
      </c>
      <c r="M106" s="3">
        <v>4.43</v>
      </c>
      <c r="R106" s="7">
        <v>29.68</v>
      </c>
      <c r="S106" s="5">
        <v>17068.650000000001</v>
      </c>
      <c r="T106" s="8">
        <v>4.97</v>
      </c>
      <c r="U106" s="5">
        <v>884.53574999999989</v>
      </c>
      <c r="AL106" s="5" t="str">
        <f t="shared" si="19"/>
        <v/>
      </c>
      <c r="AN106" s="5" t="str">
        <f t="shared" si="20"/>
        <v/>
      </c>
      <c r="AP106" s="5" t="str">
        <f t="shared" si="21"/>
        <v/>
      </c>
      <c r="AS106" s="5">
        <f t="shared" si="14"/>
        <v>17953.185750000001</v>
      </c>
      <c r="AT106" s="11">
        <f t="shared" si="22"/>
        <v>0.88107067681736495</v>
      </c>
      <c r="AU106" s="5">
        <f t="shared" si="23"/>
        <v>881.07067681736498</v>
      </c>
    </row>
    <row r="107" spans="1:47" x14ac:dyDescent="0.25">
      <c r="A107" s="1" t="s">
        <v>174</v>
      </c>
      <c r="B107" s="1" t="s">
        <v>166</v>
      </c>
      <c r="C107" s="1" t="s">
        <v>167</v>
      </c>
      <c r="D107" s="1" t="s">
        <v>52</v>
      </c>
      <c r="E107" s="1" t="s">
        <v>77</v>
      </c>
      <c r="F107" s="1" t="s">
        <v>168</v>
      </c>
      <c r="G107" s="1" t="s">
        <v>55</v>
      </c>
      <c r="H107" s="1" t="s">
        <v>56</v>
      </c>
      <c r="I107" s="2">
        <v>158.73085590900001</v>
      </c>
      <c r="J107" s="2">
        <v>38.75</v>
      </c>
      <c r="K107" s="2">
        <f t="shared" si="17"/>
        <v>35.54</v>
      </c>
      <c r="L107" s="2">
        <f t="shared" si="18"/>
        <v>3.21</v>
      </c>
      <c r="M107" s="3">
        <v>3.21</v>
      </c>
      <c r="P107" s="6">
        <v>21.48</v>
      </c>
      <c r="Q107" s="5">
        <v>28587.195</v>
      </c>
      <c r="R107" s="7">
        <v>13.59</v>
      </c>
      <c r="S107" s="5">
        <v>8062.2674999999999</v>
      </c>
      <c r="AE107" s="2">
        <v>0.47</v>
      </c>
      <c r="AF107" s="5">
        <v>30.111725</v>
      </c>
      <c r="AL107" s="5" t="str">
        <f t="shared" si="19"/>
        <v/>
      </c>
      <c r="AN107" s="5" t="str">
        <f t="shared" si="20"/>
        <v/>
      </c>
      <c r="AP107" s="5" t="str">
        <f t="shared" si="21"/>
        <v/>
      </c>
      <c r="AS107" s="5">
        <f t="shared" si="14"/>
        <v>36679.574225000004</v>
      </c>
      <c r="AT107" s="11">
        <f t="shared" si="22"/>
        <v>1.8000870562926989</v>
      </c>
      <c r="AU107" s="5">
        <f t="shared" si="23"/>
        <v>1800.0870562926989</v>
      </c>
    </row>
    <row r="108" spans="1:47" x14ac:dyDescent="0.25">
      <c r="A108" s="1" t="s">
        <v>174</v>
      </c>
      <c r="B108" s="1" t="s">
        <v>166</v>
      </c>
      <c r="C108" s="1" t="s">
        <v>167</v>
      </c>
      <c r="D108" s="1" t="s">
        <v>52</v>
      </c>
      <c r="E108" s="1" t="s">
        <v>78</v>
      </c>
      <c r="F108" s="1" t="s">
        <v>168</v>
      </c>
      <c r="G108" s="1" t="s">
        <v>55</v>
      </c>
      <c r="H108" s="1" t="s">
        <v>56</v>
      </c>
      <c r="I108" s="2">
        <v>158.73085590900001</v>
      </c>
      <c r="J108" s="2">
        <v>38.6</v>
      </c>
      <c r="K108" s="2">
        <f t="shared" si="17"/>
        <v>24.22</v>
      </c>
      <c r="L108" s="2">
        <f t="shared" si="18"/>
        <v>14.39</v>
      </c>
      <c r="M108" s="3">
        <v>14.39</v>
      </c>
      <c r="R108" s="7">
        <v>13.38</v>
      </c>
      <c r="S108" s="5">
        <v>7937.6850000000004</v>
      </c>
      <c r="T108" s="8">
        <v>3.91</v>
      </c>
      <c r="U108" s="5">
        <v>695.88225</v>
      </c>
      <c r="AE108" s="2">
        <v>6.93</v>
      </c>
      <c r="AF108" s="5">
        <v>443.98777499999989</v>
      </c>
      <c r="AL108" s="5" t="str">
        <f t="shared" si="19"/>
        <v/>
      </c>
      <c r="AN108" s="5" t="str">
        <f t="shared" si="20"/>
        <v/>
      </c>
      <c r="AP108" s="5" t="str">
        <f t="shared" si="21"/>
        <v/>
      </c>
      <c r="AS108" s="5">
        <f t="shared" si="14"/>
        <v>9077.5550249999997</v>
      </c>
      <c r="AT108" s="11">
        <f t="shared" si="22"/>
        <v>0.44549015762974664</v>
      </c>
      <c r="AU108" s="5">
        <f t="shared" si="23"/>
        <v>445.49015762974659</v>
      </c>
    </row>
    <row r="109" spans="1:47" x14ac:dyDescent="0.25">
      <c r="A109" s="1" t="s">
        <v>174</v>
      </c>
      <c r="B109" s="1" t="s">
        <v>166</v>
      </c>
      <c r="C109" s="1" t="s">
        <v>167</v>
      </c>
      <c r="D109" s="1" t="s">
        <v>52</v>
      </c>
      <c r="E109" s="1" t="s">
        <v>83</v>
      </c>
      <c r="F109" s="1" t="s">
        <v>168</v>
      </c>
      <c r="G109" s="1" t="s">
        <v>55</v>
      </c>
      <c r="H109" s="1" t="s">
        <v>56</v>
      </c>
      <c r="I109" s="2">
        <v>158.73085590900001</v>
      </c>
      <c r="J109" s="2">
        <v>39.659999999999997</v>
      </c>
      <c r="K109" s="2">
        <f t="shared" si="17"/>
        <v>17.47</v>
      </c>
      <c r="L109" s="2">
        <f t="shared" si="18"/>
        <v>0.57999999999999996</v>
      </c>
      <c r="M109" s="3">
        <v>0.57999999999999996</v>
      </c>
      <c r="R109" s="7">
        <v>17.47</v>
      </c>
      <c r="S109" s="5">
        <v>10364.077499999999</v>
      </c>
      <c r="AL109" s="5" t="str">
        <f t="shared" si="19"/>
        <v/>
      </c>
      <c r="AN109" s="5" t="str">
        <f t="shared" si="20"/>
        <v/>
      </c>
      <c r="AP109" s="5" t="str">
        <f t="shared" si="21"/>
        <v/>
      </c>
      <c r="AS109" s="5">
        <f t="shared" si="14"/>
        <v>10364.077499999999</v>
      </c>
      <c r="AT109" s="11">
        <f t="shared" si="22"/>
        <v>0.50862754414004896</v>
      </c>
      <c r="AU109" s="5">
        <f t="shared" si="23"/>
        <v>508.62754414004894</v>
      </c>
    </row>
    <row r="110" spans="1:47" x14ac:dyDescent="0.25">
      <c r="A110" s="1" t="s">
        <v>174</v>
      </c>
      <c r="B110" s="1" t="s">
        <v>166</v>
      </c>
      <c r="C110" s="1" t="s">
        <v>167</v>
      </c>
      <c r="D110" s="1" t="s">
        <v>52</v>
      </c>
      <c r="E110" s="1" t="s">
        <v>84</v>
      </c>
      <c r="F110" s="1" t="s">
        <v>168</v>
      </c>
      <c r="G110" s="1" t="s">
        <v>55</v>
      </c>
      <c r="H110" s="1" t="s">
        <v>56</v>
      </c>
      <c r="I110" s="2">
        <v>158.73085590900001</v>
      </c>
      <c r="J110" s="2">
        <v>39.79</v>
      </c>
      <c r="K110" s="2">
        <f t="shared" si="17"/>
        <v>12.940000000000001</v>
      </c>
      <c r="L110" s="2">
        <f t="shared" si="18"/>
        <v>0.63</v>
      </c>
      <c r="M110" s="3">
        <v>0.63</v>
      </c>
      <c r="P110" s="6">
        <v>0.14000000000000001</v>
      </c>
      <c r="Q110" s="5">
        <v>186.32249999999999</v>
      </c>
      <c r="R110" s="7">
        <v>11.51</v>
      </c>
      <c r="S110" s="5">
        <v>6828.3074999999999</v>
      </c>
      <c r="T110" s="8">
        <v>1.29</v>
      </c>
      <c r="U110" s="5">
        <v>229.58775</v>
      </c>
      <c r="AL110" s="5" t="str">
        <f t="shared" si="19"/>
        <v/>
      </c>
      <c r="AN110" s="5" t="str">
        <f t="shared" si="20"/>
        <v/>
      </c>
      <c r="AP110" s="5" t="str">
        <f t="shared" si="21"/>
        <v/>
      </c>
      <c r="AS110" s="5">
        <f t="shared" si="14"/>
        <v>7244.2177499999998</v>
      </c>
      <c r="AT110" s="11">
        <f t="shared" si="22"/>
        <v>0.35551728394526683</v>
      </c>
      <c r="AU110" s="5">
        <f t="shared" si="23"/>
        <v>355.5172839452668</v>
      </c>
    </row>
    <row r="111" spans="1:47" x14ac:dyDescent="0.25">
      <c r="A111" s="1" t="s">
        <v>175</v>
      </c>
      <c r="B111" s="1" t="s">
        <v>166</v>
      </c>
      <c r="C111" s="1" t="s">
        <v>167</v>
      </c>
      <c r="D111" s="1" t="s">
        <v>52</v>
      </c>
      <c r="E111" s="1" t="s">
        <v>69</v>
      </c>
      <c r="F111" s="1" t="s">
        <v>168</v>
      </c>
      <c r="G111" s="1" t="s">
        <v>55</v>
      </c>
      <c r="H111" s="1" t="s">
        <v>56</v>
      </c>
      <c r="I111" s="2">
        <v>158.459486156</v>
      </c>
      <c r="J111" s="2">
        <v>39.590000000000003</v>
      </c>
      <c r="K111" s="2">
        <f t="shared" si="17"/>
        <v>2.96</v>
      </c>
      <c r="L111" s="2">
        <f t="shared" si="18"/>
        <v>0</v>
      </c>
      <c r="T111" s="8">
        <v>2.96</v>
      </c>
      <c r="U111" s="5">
        <v>526.80599999999993</v>
      </c>
      <c r="AL111" s="5" t="str">
        <f t="shared" si="19"/>
        <v/>
      </c>
      <c r="AN111" s="5" t="str">
        <f t="shared" si="20"/>
        <v/>
      </c>
      <c r="AP111" s="5" t="str">
        <f t="shared" si="21"/>
        <v/>
      </c>
      <c r="AS111" s="5">
        <f t="shared" si="14"/>
        <v>526.80599999999993</v>
      </c>
      <c r="AT111" s="11">
        <f t="shared" si="22"/>
        <v>2.5853535157204545E-2</v>
      </c>
      <c r="AU111" s="5">
        <f t="shared" si="23"/>
        <v>25.853535157204547</v>
      </c>
    </row>
    <row r="112" spans="1:47" x14ac:dyDescent="0.25">
      <c r="A112" s="1" t="s">
        <v>175</v>
      </c>
      <c r="B112" s="1" t="s">
        <v>166</v>
      </c>
      <c r="C112" s="1" t="s">
        <v>167</v>
      </c>
      <c r="D112" s="1" t="s">
        <v>52</v>
      </c>
      <c r="E112" s="1" t="s">
        <v>66</v>
      </c>
      <c r="F112" s="1" t="s">
        <v>168</v>
      </c>
      <c r="G112" s="1" t="s">
        <v>55</v>
      </c>
      <c r="H112" s="1" t="s">
        <v>56</v>
      </c>
      <c r="I112" s="2">
        <v>158.459486156</v>
      </c>
      <c r="J112" s="2">
        <v>39.61</v>
      </c>
      <c r="K112" s="2">
        <f t="shared" si="17"/>
        <v>27.400000000000002</v>
      </c>
      <c r="L112" s="2">
        <f t="shared" si="18"/>
        <v>0</v>
      </c>
      <c r="R112" s="7">
        <v>7.21</v>
      </c>
      <c r="S112" s="5">
        <v>4277.3325000000004</v>
      </c>
      <c r="T112" s="8">
        <v>20.190000000000001</v>
      </c>
      <c r="U112" s="5">
        <v>3593.3152500000001</v>
      </c>
      <c r="AL112" s="5" t="str">
        <f t="shared" si="19"/>
        <v/>
      </c>
      <c r="AN112" s="5" t="str">
        <f t="shared" si="20"/>
        <v/>
      </c>
      <c r="AP112" s="5" t="str">
        <f t="shared" si="21"/>
        <v/>
      </c>
      <c r="AS112" s="5">
        <f t="shared" si="14"/>
        <v>7870.6477500000001</v>
      </c>
      <c r="AT112" s="11">
        <f t="shared" si="22"/>
        <v>0.38625996726422607</v>
      </c>
      <c r="AU112" s="5">
        <f t="shared" si="23"/>
        <v>386.25996726422608</v>
      </c>
    </row>
    <row r="113" spans="1:47" x14ac:dyDescent="0.25">
      <c r="A113" s="1" t="s">
        <v>175</v>
      </c>
      <c r="B113" s="1" t="s">
        <v>166</v>
      </c>
      <c r="C113" s="1" t="s">
        <v>167</v>
      </c>
      <c r="D113" s="1" t="s">
        <v>52</v>
      </c>
      <c r="E113" s="1" t="s">
        <v>65</v>
      </c>
      <c r="F113" s="1" t="s">
        <v>168</v>
      </c>
      <c r="G113" s="1" t="s">
        <v>55</v>
      </c>
      <c r="H113" s="1" t="s">
        <v>56</v>
      </c>
      <c r="I113" s="2">
        <v>158.459486156</v>
      </c>
      <c r="J113" s="2">
        <v>38.630000000000003</v>
      </c>
      <c r="K113" s="2">
        <f t="shared" si="17"/>
        <v>38.620000000000005</v>
      </c>
      <c r="L113" s="2">
        <f t="shared" si="18"/>
        <v>0</v>
      </c>
      <c r="R113" s="7">
        <v>15.86</v>
      </c>
      <c r="S113" s="5">
        <v>9408.9449999999997</v>
      </c>
      <c r="T113" s="8">
        <v>22.76</v>
      </c>
      <c r="U113" s="5">
        <v>4050.7109999999998</v>
      </c>
      <c r="AL113" s="5" t="str">
        <f t="shared" si="19"/>
        <v/>
      </c>
      <c r="AN113" s="5" t="str">
        <f t="shared" si="20"/>
        <v/>
      </c>
      <c r="AP113" s="5" t="str">
        <f t="shared" si="21"/>
        <v/>
      </c>
      <c r="AS113" s="5">
        <f t="shared" si="14"/>
        <v>13459.655999999999</v>
      </c>
      <c r="AT113" s="11">
        <f t="shared" si="22"/>
        <v>0.66054617753001887</v>
      </c>
      <c r="AU113" s="5">
        <f t="shared" si="23"/>
        <v>660.54617753001889</v>
      </c>
    </row>
    <row r="114" spans="1:47" x14ac:dyDescent="0.25">
      <c r="A114" s="1" t="s">
        <v>175</v>
      </c>
      <c r="B114" s="1" t="s">
        <v>166</v>
      </c>
      <c r="C114" s="1" t="s">
        <v>167</v>
      </c>
      <c r="D114" s="1" t="s">
        <v>52</v>
      </c>
      <c r="E114" s="1" t="s">
        <v>68</v>
      </c>
      <c r="F114" s="1" t="s">
        <v>168</v>
      </c>
      <c r="G114" s="1" t="s">
        <v>55</v>
      </c>
      <c r="H114" s="1" t="s">
        <v>56</v>
      </c>
      <c r="I114" s="2">
        <v>158.459486156</v>
      </c>
      <c r="J114" s="2">
        <v>38.57</v>
      </c>
      <c r="K114" s="2">
        <f t="shared" si="17"/>
        <v>13.42</v>
      </c>
      <c r="L114" s="2">
        <f t="shared" si="18"/>
        <v>0</v>
      </c>
      <c r="R114" s="7">
        <v>0.28000000000000003</v>
      </c>
      <c r="S114" s="5">
        <v>166.11</v>
      </c>
      <c r="T114" s="8">
        <v>13.14</v>
      </c>
      <c r="U114" s="5">
        <v>2338.5915</v>
      </c>
      <c r="AL114" s="5" t="str">
        <f t="shared" si="19"/>
        <v/>
      </c>
      <c r="AN114" s="5" t="str">
        <f t="shared" si="20"/>
        <v/>
      </c>
      <c r="AP114" s="5" t="str">
        <f t="shared" si="21"/>
        <v/>
      </c>
      <c r="AS114" s="5">
        <f t="shared" si="14"/>
        <v>2504.7015000000001</v>
      </c>
      <c r="AT114" s="11">
        <f t="shared" si="22"/>
        <v>0.12292074936229461</v>
      </c>
      <c r="AU114" s="5">
        <f t="shared" si="23"/>
        <v>122.92074936229461</v>
      </c>
    </row>
    <row r="115" spans="1:47" x14ac:dyDescent="0.25">
      <c r="A115" s="1" t="s">
        <v>176</v>
      </c>
      <c r="B115" s="1" t="s">
        <v>177</v>
      </c>
      <c r="C115" s="1" t="s">
        <v>178</v>
      </c>
      <c r="D115" s="1" t="s">
        <v>179</v>
      </c>
      <c r="E115" s="1" t="s">
        <v>59</v>
      </c>
      <c r="F115" s="1" t="s">
        <v>180</v>
      </c>
      <c r="G115" s="1" t="s">
        <v>55</v>
      </c>
      <c r="H115" s="1" t="s">
        <v>56</v>
      </c>
      <c r="I115" s="2">
        <v>120.473079377</v>
      </c>
      <c r="J115" s="2">
        <v>40.11</v>
      </c>
      <c r="K115" s="2">
        <f t="shared" si="17"/>
        <v>0</v>
      </c>
      <c r="L115" s="2">
        <f t="shared" si="18"/>
        <v>14.549999999999999</v>
      </c>
      <c r="M115" s="3">
        <v>13.47</v>
      </c>
      <c r="AL115" s="5" t="str">
        <f t="shared" si="19"/>
        <v/>
      </c>
      <c r="AN115" s="5" t="str">
        <f t="shared" si="20"/>
        <v/>
      </c>
      <c r="AO115" s="2">
        <v>0.43</v>
      </c>
      <c r="AP115" s="5">
        <f t="shared" si="21"/>
        <v>0.43</v>
      </c>
      <c r="AQ115" s="2">
        <v>0.61</v>
      </c>
      <c r="AR115" s="2">
        <v>0.04</v>
      </c>
      <c r="AS115" s="5">
        <f t="shared" si="14"/>
        <v>0</v>
      </c>
      <c r="AT115" s="11">
        <f t="shared" si="22"/>
        <v>0</v>
      </c>
      <c r="AU115" s="5">
        <f t="shared" si="23"/>
        <v>0</v>
      </c>
    </row>
    <row r="116" spans="1:47" x14ac:dyDescent="0.25">
      <c r="A116" s="1" t="s">
        <v>181</v>
      </c>
      <c r="B116" s="1" t="s">
        <v>161</v>
      </c>
      <c r="C116" s="1" t="s">
        <v>162</v>
      </c>
      <c r="D116" s="1" t="s">
        <v>163</v>
      </c>
      <c r="E116" s="1" t="s">
        <v>110</v>
      </c>
      <c r="F116" s="1" t="s">
        <v>180</v>
      </c>
      <c r="G116" s="1" t="s">
        <v>55</v>
      </c>
      <c r="H116" s="1" t="s">
        <v>56</v>
      </c>
      <c r="I116" s="2">
        <v>19.570525292700001</v>
      </c>
      <c r="J116" s="2">
        <v>19.27</v>
      </c>
      <c r="K116" s="2">
        <f t="shared" si="17"/>
        <v>17.36</v>
      </c>
      <c r="L116" s="2">
        <f t="shared" si="18"/>
        <v>0.04</v>
      </c>
      <c r="M116" s="3">
        <v>0.04</v>
      </c>
      <c r="P116" s="6">
        <v>0.03</v>
      </c>
      <c r="Q116" s="5">
        <v>39.926250000000003</v>
      </c>
      <c r="AB116" s="10">
        <v>0.09</v>
      </c>
      <c r="AC116" s="5">
        <v>5.766074999999999</v>
      </c>
      <c r="AE116" s="2">
        <v>17.239999999999998</v>
      </c>
      <c r="AF116" s="5">
        <v>1104.5237</v>
      </c>
      <c r="AL116" s="5" t="str">
        <f t="shared" si="19"/>
        <v/>
      </c>
      <c r="AN116" s="5" t="str">
        <f t="shared" si="20"/>
        <v/>
      </c>
      <c r="AP116" s="5" t="str">
        <f t="shared" si="21"/>
        <v/>
      </c>
      <c r="AS116" s="5">
        <f t="shared" si="14"/>
        <v>1150.2160249999999</v>
      </c>
      <c r="AT116" s="11">
        <f t="shared" si="22"/>
        <v>5.6448010160699703E-2</v>
      </c>
      <c r="AU116" s="5">
        <f t="shared" si="23"/>
        <v>56.448010160699702</v>
      </c>
    </row>
    <row r="117" spans="1:47" x14ac:dyDescent="0.25">
      <c r="A117" s="1" t="s">
        <v>182</v>
      </c>
      <c r="B117" s="1" t="s">
        <v>183</v>
      </c>
      <c r="C117" s="1" t="s">
        <v>184</v>
      </c>
      <c r="D117" s="1" t="s">
        <v>52</v>
      </c>
      <c r="E117" s="1" t="s">
        <v>110</v>
      </c>
      <c r="F117" s="1" t="s">
        <v>180</v>
      </c>
      <c r="G117" s="1" t="s">
        <v>55</v>
      </c>
      <c r="H117" s="1" t="s">
        <v>56</v>
      </c>
      <c r="I117" s="2">
        <v>3.2378430444799999</v>
      </c>
      <c r="J117" s="2">
        <v>2.91</v>
      </c>
      <c r="K117" s="2">
        <f t="shared" si="17"/>
        <v>0.94000000000000006</v>
      </c>
      <c r="L117" s="2">
        <f t="shared" si="18"/>
        <v>0</v>
      </c>
      <c r="AB117" s="10">
        <v>0.89</v>
      </c>
      <c r="AC117" s="5">
        <v>57.020074999999999</v>
      </c>
      <c r="AE117" s="2">
        <v>0.05</v>
      </c>
      <c r="AF117" s="5">
        <v>3.2033749999999999</v>
      </c>
      <c r="AL117" s="5" t="str">
        <f t="shared" si="19"/>
        <v/>
      </c>
      <c r="AN117" s="5" t="str">
        <f t="shared" si="20"/>
        <v/>
      </c>
      <c r="AP117" s="5" t="str">
        <f t="shared" si="21"/>
        <v/>
      </c>
      <c r="AS117" s="5">
        <f t="shared" si="14"/>
        <v>60.22345</v>
      </c>
      <c r="AT117" s="11">
        <f t="shared" si="22"/>
        <v>2.9555264781782101E-3</v>
      </c>
      <c r="AU117" s="5">
        <f t="shared" si="23"/>
        <v>2.9555264781782102</v>
      </c>
    </row>
    <row r="118" spans="1:47" x14ac:dyDescent="0.25">
      <c r="A118" s="1" t="s">
        <v>185</v>
      </c>
      <c r="B118" s="1" t="s">
        <v>186</v>
      </c>
      <c r="C118" s="1" t="s">
        <v>187</v>
      </c>
      <c r="D118" s="1" t="s">
        <v>179</v>
      </c>
      <c r="E118" s="1" t="s">
        <v>110</v>
      </c>
      <c r="F118" s="1" t="s">
        <v>180</v>
      </c>
      <c r="G118" s="1" t="s">
        <v>55</v>
      </c>
      <c r="H118" s="1" t="s">
        <v>56</v>
      </c>
      <c r="I118" s="2">
        <v>178.36139495699999</v>
      </c>
      <c r="J118" s="2">
        <v>17.350000000000001</v>
      </c>
      <c r="K118" s="2">
        <f t="shared" si="17"/>
        <v>0</v>
      </c>
      <c r="L118" s="2">
        <f t="shared" si="18"/>
        <v>15.42</v>
      </c>
      <c r="AL118" s="5" t="str">
        <f t="shared" si="19"/>
        <v/>
      </c>
      <c r="AN118" s="5" t="str">
        <f t="shared" si="20"/>
        <v/>
      </c>
      <c r="AP118" s="5" t="str">
        <f t="shared" si="21"/>
        <v/>
      </c>
      <c r="AR118" s="2">
        <v>15.42</v>
      </c>
      <c r="AS118" s="5">
        <f t="shared" si="14"/>
        <v>0</v>
      </c>
      <c r="AT118" s="11">
        <f t="shared" si="22"/>
        <v>0</v>
      </c>
      <c r="AU118" s="5">
        <f t="shared" si="23"/>
        <v>0</v>
      </c>
    </row>
    <row r="119" spans="1:47" x14ac:dyDescent="0.25">
      <c r="A119" s="1" t="s">
        <v>185</v>
      </c>
      <c r="B119" s="1" t="s">
        <v>186</v>
      </c>
      <c r="C119" s="1" t="s">
        <v>187</v>
      </c>
      <c r="D119" s="1" t="s">
        <v>179</v>
      </c>
      <c r="E119" s="1" t="s">
        <v>111</v>
      </c>
      <c r="F119" s="1" t="s">
        <v>180</v>
      </c>
      <c r="G119" s="1" t="s">
        <v>55</v>
      </c>
      <c r="H119" s="1" t="s">
        <v>56</v>
      </c>
      <c r="I119" s="2">
        <v>178.36139495699999</v>
      </c>
      <c r="J119" s="2">
        <v>40.130000000000003</v>
      </c>
      <c r="K119" s="2">
        <f t="shared" si="17"/>
        <v>0</v>
      </c>
      <c r="L119" s="2">
        <f t="shared" si="18"/>
        <v>28.75</v>
      </c>
      <c r="AL119" s="5" t="str">
        <f t="shared" si="19"/>
        <v/>
      </c>
      <c r="AN119" s="5" t="str">
        <f t="shared" si="20"/>
        <v/>
      </c>
      <c r="AP119" s="5" t="str">
        <f t="shared" si="21"/>
        <v/>
      </c>
      <c r="AR119" s="2">
        <v>28.75</v>
      </c>
      <c r="AS119" s="5">
        <f t="shared" si="14"/>
        <v>0</v>
      </c>
      <c r="AT119" s="11">
        <f t="shared" si="22"/>
        <v>0</v>
      </c>
      <c r="AU119" s="5">
        <f t="shared" si="23"/>
        <v>0</v>
      </c>
    </row>
    <row r="120" spans="1:47" x14ac:dyDescent="0.25">
      <c r="A120" s="1" t="s">
        <v>185</v>
      </c>
      <c r="B120" s="1" t="s">
        <v>186</v>
      </c>
      <c r="C120" s="1" t="s">
        <v>187</v>
      </c>
      <c r="D120" s="1" t="s">
        <v>179</v>
      </c>
      <c r="E120" s="1" t="s">
        <v>76</v>
      </c>
      <c r="F120" s="1" t="s">
        <v>180</v>
      </c>
      <c r="G120" s="1" t="s">
        <v>55</v>
      </c>
      <c r="H120" s="1" t="s">
        <v>56</v>
      </c>
      <c r="I120" s="2">
        <v>178.36139495699999</v>
      </c>
      <c r="J120" s="2">
        <v>40.08</v>
      </c>
      <c r="K120" s="2">
        <f t="shared" si="17"/>
        <v>0</v>
      </c>
      <c r="L120" s="2">
        <f t="shared" si="18"/>
        <v>0.5</v>
      </c>
      <c r="AL120" s="5" t="str">
        <f t="shared" si="19"/>
        <v/>
      </c>
      <c r="AN120" s="5" t="str">
        <f t="shared" si="20"/>
        <v/>
      </c>
      <c r="AP120" s="5" t="str">
        <f t="shared" si="21"/>
        <v/>
      </c>
      <c r="AR120" s="2">
        <v>0.5</v>
      </c>
      <c r="AS120" s="5">
        <f t="shared" si="14"/>
        <v>0</v>
      </c>
      <c r="AT120" s="11">
        <f t="shared" si="22"/>
        <v>0</v>
      </c>
      <c r="AU120" s="5">
        <f t="shared" si="23"/>
        <v>0</v>
      </c>
    </row>
    <row r="121" spans="1:47" x14ac:dyDescent="0.25">
      <c r="A121" s="1" t="s">
        <v>185</v>
      </c>
      <c r="B121" s="1" t="s">
        <v>186</v>
      </c>
      <c r="C121" s="1" t="s">
        <v>187</v>
      </c>
      <c r="D121" s="1" t="s">
        <v>179</v>
      </c>
      <c r="E121" s="1" t="s">
        <v>112</v>
      </c>
      <c r="F121" s="1" t="s">
        <v>180</v>
      </c>
      <c r="G121" s="1" t="s">
        <v>55</v>
      </c>
      <c r="H121" s="1" t="s">
        <v>56</v>
      </c>
      <c r="I121" s="2">
        <v>178.36139495699999</v>
      </c>
      <c r="J121" s="2">
        <v>40.11</v>
      </c>
      <c r="K121" s="2">
        <f t="shared" si="17"/>
        <v>0</v>
      </c>
      <c r="L121" s="2">
        <f t="shared" si="18"/>
        <v>0.55000000000000004</v>
      </c>
      <c r="AL121" s="5" t="str">
        <f t="shared" si="19"/>
        <v/>
      </c>
      <c r="AN121" s="5" t="str">
        <f t="shared" si="20"/>
        <v/>
      </c>
      <c r="AP121" s="5" t="str">
        <f t="shared" si="21"/>
        <v/>
      </c>
      <c r="AR121" s="2">
        <v>0.55000000000000004</v>
      </c>
      <c r="AS121" s="5">
        <f t="shared" si="14"/>
        <v>0</v>
      </c>
      <c r="AT121" s="11">
        <f t="shared" si="22"/>
        <v>0</v>
      </c>
      <c r="AU121" s="5">
        <f t="shared" si="23"/>
        <v>0</v>
      </c>
    </row>
    <row r="122" spans="1:47" x14ac:dyDescent="0.25">
      <c r="A122" s="1" t="s">
        <v>188</v>
      </c>
      <c r="B122" s="1" t="s">
        <v>161</v>
      </c>
      <c r="C122" s="1" t="s">
        <v>162</v>
      </c>
      <c r="D122" s="1" t="s">
        <v>163</v>
      </c>
      <c r="E122" s="1" t="s">
        <v>53</v>
      </c>
      <c r="F122" s="1" t="s">
        <v>189</v>
      </c>
      <c r="G122" s="1" t="s">
        <v>55</v>
      </c>
      <c r="H122" s="1" t="s">
        <v>56</v>
      </c>
      <c r="I122" s="2">
        <v>109.359259368</v>
      </c>
      <c r="J122" s="2">
        <v>29.33</v>
      </c>
      <c r="K122" s="2">
        <f t="shared" si="17"/>
        <v>0.82</v>
      </c>
      <c r="L122" s="2">
        <f t="shared" si="18"/>
        <v>0</v>
      </c>
      <c r="AE122" s="2">
        <v>0.82</v>
      </c>
      <c r="AF122" s="5">
        <v>52.535349999999987</v>
      </c>
      <c r="AL122" s="5" t="str">
        <f t="shared" si="19"/>
        <v/>
      </c>
      <c r="AN122" s="5" t="str">
        <f t="shared" si="20"/>
        <v/>
      </c>
      <c r="AP122" s="5" t="str">
        <f t="shared" si="21"/>
        <v/>
      </c>
      <c r="AS122" s="5">
        <f t="shared" si="14"/>
        <v>52.535349999999987</v>
      </c>
      <c r="AT122" s="11">
        <f t="shared" si="22"/>
        <v>2.5782252256448209E-3</v>
      </c>
      <c r="AU122" s="5">
        <f t="shared" si="23"/>
        <v>2.5782252256448213</v>
      </c>
    </row>
    <row r="123" spans="1:47" x14ac:dyDescent="0.25">
      <c r="A123" s="1" t="s">
        <v>190</v>
      </c>
      <c r="B123" s="1" t="s">
        <v>191</v>
      </c>
      <c r="C123" s="1" t="s">
        <v>192</v>
      </c>
      <c r="D123" s="1" t="s">
        <v>52</v>
      </c>
      <c r="E123" s="1" t="s">
        <v>76</v>
      </c>
      <c r="F123" s="1" t="s">
        <v>193</v>
      </c>
      <c r="G123" s="1" t="s">
        <v>55</v>
      </c>
      <c r="H123" s="1" t="s">
        <v>194</v>
      </c>
      <c r="I123" s="2">
        <v>158.82798841600001</v>
      </c>
      <c r="J123" s="2">
        <v>39.94</v>
      </c>
      <c r="K123" s="2">
        <f t="shared" si="17"/>
        <v>7.87</v>
      </c>
      <c r="L123" s="2">
        <f t="shared" si="18"/>
        <v>0</v>
      </c>
      <c r="R123" s="7">
        <v>5.71</v>
      </c>
      <c r="S123" s="5">
        <v>3387.4575</v>
      </c>
      <c r="T123" s="8">
        <v>1.96</v>
      </c>
      <c r="U123" s="5">
        <v>348.83100000000002</v>
      </c>
      <c r="AB123" s="10">
        <v>0.2</v>
      </c>
      <c r="AC123" s="5">
        <v>12.813499999999999</v>
      </c>
      <c r="AL123" s="5" t="str">
        <f t="shared" si="19"/>
        <v/>
      </c>
      <c r="AN123" s="5" t="str">
        <f t="shared" si="20"/>
        <v/>
      </c>
      <c r="AP123" s="5" t="str">
        <f t="shared" si="21"/>
        <v/>
      </c>
      <c r="AS123" s="5">
        <f t="shared" si="14"/>
        <v>3749.1020000000003</v>
      </c>
      <c r="AT123" s="11">
        <f t="shared" si="22"/>
        <v>0.18399095751556721</v>
      </c>
      <c r="AU123" s="5">
        <f t="shared" si="23"/>
        <v>183.9909575155672</v>
      </c>
    </row>
    <row r="124" spans="1:47" x14ac:dyDescent="0.25">
      <c r="A124" s="1" t="s">
        <v>195</v>
      </c>
      <c r="B124" s="1" t="s">
        <v>196</v>
      </c>
      <c r="C124" s="1" t="s">
        <v>197</v>
      </c>
      <c r="D124" s="1" t="s">
        <v>52</v>
      </c>
      <c r="E124" s="1" t="s">
        <v>111</v>
      </c>
      <c r="F124" s="1" t="s">
        <v>193</v>
      </c>
      <c r="G124" s="1" t="s">
        <v>55</v>
      </c>
      <c r="H124" s="1" t="s">
        <v>194</v>
      </c>
      <c r="I124" s="2">
        <v>39.959144920500002</v>
      </c>
      <c r="J124" s="2">
        <v>39.01</v>
      </c>
      <c r="K124" s="2">
        <f t="shared" si="17"/>
        <v>10.520000000000001</v>
      </c>
      <c r="L124" s="2">
        <f t="shared" si="18"/>
        <v>0</v>
      </c>
      <c r="R124" s="7">
        <v>6.91</v>
      </c>
      <c r="S124" s="5">
        <v>4099.3575000000001</v>
      </c>
      <c r="T124" s="8">
        <v>2.96</v>
      </c>
      <c r="U124" s="5">
        <v>526.80599999999993</v>
      </c>
      <c r="AB124" s="10">
        <v>0.65</v>
      </c>
      <c r="AC124" s="5">
        <v>41.643875000000001</v>
      </c>
      <c r="AL124" s="5" t="str">
        <f t="shared" si="19"/>
        <v/>
      </c>
      <c r="AN124" s="5" t="str">
        <f t="shared" si="20"/>
        <v/>
      </c>
      <c r="AP124" s="5" t="str">
        <f t="shared" si="21"/>
        <v/>
      </c>
      <c r="AS124" s="5">
        <f t="shared" si="14"/>
        <v>4667.8073749999994</v>
      </c>
      <c r="AT124" s="11">
        <f t="shared" si="22"/>
        <v>0.22907734930243995</v>
      </c>
      <c r="AU124" s="5">
        <f t="shared" si="23"/>
        <v>229.07734930243993</v>
      </c>
    </row>
    <row r="125" spans="1:47" x14ac:dyDescent="0.25">
      <c r="A125" s="1" t="s">
        <v>198</v>
      </c>
      <c r="B125" s="1" t="s">
        <v>50</v>
      </c>
      <c r="C125" s="1" t="s">
        <v>51</v>
      </c>
      <c r="D125" s="1" t="s">
        <v>52</v>
      </c>
      <c r="E125" s="1" t="s">
        <v>110</v>
      </c>
      <c r="F125" s="1" t="s">
        <v>193</v>
      </c>
      <c r="G125" s="1" t="s">
        <v>55</v>
      </c>
      <c r="H125" s="1" t="s">
        <v>194</v>
      </c>
      <c r="I125" s="2">
        <v>40.127005308699999</v>
      </c>
      <c r="J125" s="2">
        <v>38.18</v>
      </c>
      <c r="K125" s="2">
        <f t="shared" si="17"/>
        <v>22.689999999999998</v>
      </c>
      <c r="L125" s="2">
        <f t="shared" si="18"/>
        <v>9.14</v>
      </c>
      <c r="M125" s="3">
        <v>9.14</v>
      </c>
      <c r="P125" s="6">
        <v>11.65</v>
      </c>
      <c r="Q125" s="5">
        <v>15504.69375</v>
      </c>
      <c r="R125" s="7">
        <v>10.039999999999999</v>
      </c>
      <c r="S125" s="5">
        <v>5956.23</v>
      </c>
      <c r="AB125" s="10">
        <v>1</v>
      </c>
      <c r="AC125" s="5">
        <v>64.067499999999995</v>
      </c>
      <c r="AL125" s="5" t="str">
        <f t="shared" si="19"/>
        <v/>
      </c>
      <c r="AN125" s="5" t="str">
        <f t="shared" si="20"/>
        <v/>
      </c>
      <c r="AP125" s="5" t="str">
        <f t="shared" si="21"/>
        <v/>
      </c>
      <c r="AS125" s="5">
        <f t="shared" si="14"/>
        <v>21524.991250000003</v>
      </c>
      <c r="AT125" s="11">
        <f t="shared" si="22"/>
        <v>1.0563606299859822</v>
      </c>
      <c r="AU125" s="5">
        <f t="shared" si="23"/>
        <v>1056.3606299859823</v>
      </c>
    </row>
    <row r="126" spans="1:47" x14ac:dyDescent="0.25">
      <c r="A126" s="1" t="s">
        <v>199</v>
      </c>
      <c r="B126" s="1" t="s">
        <v>200</v>
      </c>
      <c r="C126" s="1" t="s">
        <v>201</v>
      </c>
      <c r="D126" s="1" t="s">
        <v>52</v>
      </c>
      <c r="E126" s="1" t="s">
        <v>112</v>
      </c>
      <c r="F126" s="1" t="s">
        <v>193</v>
      </c>
      <c r="G126" s="1" t="s">
        <v>55</v>
      </c>
      <c r="H126" s="1" t="s">
        <v>194</v>
      </c>
      <c r="I126" s="2">
        <v>79.921033257399998</v>
      </c>
      <c r="J126" s="2">
        <v>38.96</v>
      </c>
      <c r="K126" s="2">
        <f t="shared" si="17"/>
        <v>33.36</v>
      </c>
      <c r="L126" s="2">
        <f t="shared" si="18"/>
        <v>0</v>
      </c>
      <c r="P126" s="6">
        <v>14.23</v>
      </c>
      <c r="Q126" s="5">
        <v>18938.35125</v>
      </c>
      <c r="R126" s="7">
        <v>18.989999999999998</v>
      </c>
      <c r="S126" s="5">
        <v>11265.817499999999</v>
      </c>
      <c r="AB126" s="10">
        <v>0.14000000000000001</v>
      </c>
      <c r="AC126" s="5">
        <v>8.9694500000000001</v>
      </c>
      <c r="AL126" s="5" t="str">
        <f t="shared" si="19"/>
        <v/>
      </c>
      <c r="AN126" s="5" t="str">
        <f t="shared" si="20"/>
        <v/>
      </c>
      <c r="AP126" s="5" t="str">
        <f t="shared" si="21"/>
        <v/>
      </c>
      <c r="AS126" s="5">
        <f t="shared" si="14"/>
        <v>30213.138199999998</v>
      </c>
      <c r="AT126" s="11">
        <f t="shared" si="22"/>
        <v>1.4827401940433094</v>
      </c>
      <c r="AU126" s="5">
        <f t="shared" si="23"/>
        <v>1482.7401940433092</v>
      </c>
    </row>
    <row r="127" spans="1:47" x14ac:dyDescent="0.25">
      <c r="A127" s="1" t="s">
        <v>202</v>
      </c>
      <c r="B127" s="1" t="s">
        <v>50</v>
      </c>
      <c r="C127" s="1" t="s">
        <v>51</v>
      </c>
      <c r="D127" s="1" t="s">
        <v>52</v>
      </c>
      <c r="E127" s="1" t="s">
        <v>76</v>
      </c>
      <c r="F127" s="1" t="s">
        <v>203</v>
      </c>
      <c r="G127" s="1" t="s">
        <v>55</v>
      </c>
      <c r="H127" s="1" t="s">
        <v>194</v>
      </c>
      <c r="I127" s="2">
        <v>150.28763795200001</v>
      </c>
      <c r="J127" s="2">
        <v>39.99</v>
      </c>
      <c r="K127" s="2">
        <f t="shared" si="17"/>
        <v>35.200000000000003</v>
      </c>
      <c r="L127" s="2">
        <f t="shared" si="18"/>
        <v>4.79</v>
      </c>
      <c r="M127" s="3">
        <v>4.75</v>
      </c>
      <c r="N127" s="4">
        <v>5.2</v>
      </c>
      <c r="O127" s="5">
        <v>8554</v>
      </c>
      <c r="P127" s="6">
        <v>13.74</v>
      </c>
      <c r="Q127" s="5">
        <v>18286.2225</v>
      </c>
      <c r="R127" s="7">
        <v>0.52</v>
      </c>
      <c r="S127" s="5">
        <v>308.49</v>
      </c>
      <c r="AB127" s="10">
        <v>15.74</v>
      </c>
      <c r="AC127" s="5">
        <v>1008.42245</v>
      </c>
      <c r="AL127" s="5" t="str">
        <f t="shared" si="19"/>
        <v/>
      </c>
      <c r="AN127" s="5" t="str">
        <f t="shared" si="20"/>
        <v/>
      </c>
      <c r="AP127" s="5" t="str">
        <f t="shared" si="21"/>
        <v/>
      </c>
      <c r="AR127" s="2">
        <v>0.04</v>
      </c>
      <c r="AS127" s="5">
        <f t="shared" si="14"/>
        <v>28157.13495</v>
      </c>
      <c r="AT127" s="11">
        <f t="shared" si="22"/>
        <v>1.3818397633208013</v>
      </c>
      <c r="AU127" s="5">
        <f t="shared" si="23"/>
        <v>1381.8397633208012</v>
      </c>
    </row>
    <row r="128" spans="1:47" x14ac:dyDescent="0.25">
      <c r="A128" s="1" t="s">
        <v>202</v>
      </c>
      <c r="B128" s="1" t="s">
        <v>50</v>
      </c>
      <c r="C128" s="1" t="s">
        <v>51</v>
      </c>
      <c r="D128" s="1" t="s">
        <v>52</v>
      </c>
      <c r="E128" s="1" t="s">
        <v>112</v>
      </c>
      <c r="F128" s="1" t="s">
        <v>203</v>
      </c>
      <c r="G128" s="1" t="s">
        <v>55</v>
      </c>
      <c r="H128" s="1" t="s">
        <v>194</v>
      </c>
      <c r="I128" s="2">
        <v>150.28763795200001</v>
      </c>
      <c r="J128" s="2">
        <v>35.35</v>
      </c>
      <c r="K128" s="2">
        <f t="shared" si="17"/>
        <v>31.95</v>
      </c>
      <c r="L128" s="2">
        <f t="shared" si="18"/>
        <v>3.41</v>
      </c>
      <c r="M128" s="3">
        <v>3.41</v>
      </c>
      <c r="P128" s="6">
        <v>6.71</v>
      </c>
      <c r="Q128" s="5">
        <v>8930.1712499999994</v>
      </c>
      <c r="R128" s="7">
        <v>24.33</v>
      </c>
      <c r="S128" s="5">
        <v>14433.772499999999</v>
      </c>
      <c r="T128" s="8">
        <v>0.34</v>
      </c>
      <c r="U128" s="5">
        <v>60.511500000000012</v>
      </c>
      <c r="AB128" s="10">
        <v>0.56999999999999995</v>
      </c>
      <c r="AC128" s="5">
        <v>36.518475000000002</v>
      </c>
      <c r="AL128" s="5" t="str">
        <f t="shared" si="19"/>
        <v/>
      </c>
      <c r="AN128" s="5" t="str">
        <f t="shared" si="20"/>
        <v/>
      </c>
      <c r="AP128" s="5" t="str">
        <f t="shared" si="21"/>
        <v/>
      </c>
      <c r="AS128" s="5">
        <f t="shared" si="14"/>
        <v>23460.973725</v>
      </c>
      <c r="AT128" s="11">
        <f t="shared" si="22"/>
        <v>1.1513709202657898</v>
      </c>
      <c r="AU128" s="5">
        <f t="shared" si="23"/>
        <v>1151.3709202657899</v>
      </c>
    </row>
    <row r="129" spans="1:47" x14ac:dyDescent="0.25">
      <c r="A129" s="1" t="s">
        <v>202</v>
      </c>
      <c r="B129" s="1" t="s">
        <v>50</v>
      </c>
      <c r="C129" s="1" t="s">
        <v>51</v>
      </c>
      <c r="D129" s="1" t="s">
        <v>52</v>
      </c>
      <c r="E129" s="1" t="s">
        <v>110</v>
      </c>
      <c r="F129" s="1" t="s">
        <v>203</v>
      </c>
      <c r="G129" s="1" t="s">
        <v>55</v>
      </c>
      <c r="H129" s="1" t="s">
        <v>194</v>
      </c>
      <c r="I129" s="2">
        <v>150.28763795200001</v>
      </c>
      <c r="J129" s="2">
        <v>34.32</v>
      </c>
      <c r="K129" s="2">
        <f t="shared" si="17"/>
        <v>31.15</v>
      </c>
      <c r="L129" s="2">
        <f t="shared" si="18"/>
        <v>0</v>
      </c>
      <c r="P129" s="6">
        <v>0.42</v>
      </c>
      <c r="Q129" s="5">
        <v>558.96749999999997</v>
      </c>
      <c r="R129" s="7">
        <v>25.18</v>
      </c>
      <c r="S129" s="5">
        <v>14938.035</v>
      </c>
      <c r="T129" s="8">
        <v>3.4</v>
      </c>
      <c r="U129" s="5">
        <v>605.11500000000001</v>
      </c>
      <c r="AB129" s="10">
        <v>2.15</v>
      </c>
      <c r="AC129" s="5">
        <v>137.745125</v>
      </c>
      <c r="AL129" s="5" t="str">
        <f t="shared" si="19"/>
        <v/>
      </c>
      <c r="AN129" s="5" t="str">
        <f t="shared" si="20"/>
        <v/>
      </c>
      <c r="AP129" s="5" t="str">
        <f t="shared" si="21"/>
        <v/>
      </c>
      <c r="AS129" s="5">
        <f t="shared" si="14"/>
        <v>16239.862625</v>
      </c>
      <c r="AT129" s="11">
        <f t="shared" si="22"/>
        <v>0.79698761844703681</v>
      </c>
      <c r="AU129" s="5">
        <f t="shared" si="23"/>
        <v>796.98761844703688</v>
      </c>
    </row>
    <row r="130" spans="1:47" x14ac:dyDescent="0.25">
      <c r="A130" s="1" t="s">
        <v>202</v>
      </c>
      <c r="B130" s="1" t="s">
        <v>50</v>
      </c>
      <c r="C130" s="1" t="s">
        <v>51</v>
      </c>
      <c r="D130" s="1" t="s">
        <v>52</v>
      </c>
      <c r="E130" s="1" t="s">
        <v>111</v>
      </c>
      <c r="F130" s="1" t="s">
        <v>203</v>
      </c>
      <c r="G130" s="1" t="s">
        <v>55</v>
      </c>
      <c r="H130" s="1" t="s">
        <v>194</v>
      </c>
      <c r="I130" s="2">
        <v>150.28763795200001</v>
      </c>
      <c r="J130" s="2">
        <v>38.64</v>
      </c>
      <c r="K130" s="2">
        <f t="shared" si="17"/>
        <v>33.269999999999996</v>
      </c>
      <c r="L130" s="2">
        <f t="shared" si="18"/>
        <v>5.37</v>
      </c>
      <c r="M130" s="3">
        <v>5.37</v>
      </c>
      <c r="N130" s="4">
        <v>3.7</v>
      </c>
      <c r="O130" s="5">
        <v>6086.5</v>
      </c>
      <c r="P130" s="6">
        <v>9.44</v>
      </c>
      <c r="Q130" s="5">
        <v>12563.46</v>
      </c>
      <c r="R130" s="7">
        <v>12.83</v>
      </c>
      <c r="S130" s="5">
        <v>7611.3975</v>
      </c>
      <c r="AB130" s="10">
        <v>7.3</v>
      </c>
      <c r="AC130" s="5">
        <v>467.69274999999988</v>
      </c>
      <c r="AL130" s="5" t="str">
        <f t="shared" ref="AL130:AL193" si="24">IF(AK130&gt;0,AK130*$AL$1,"")</f>
        <v/>
      </c>
      <c r="AN130" s="5" t="str">
        <f t="shared" ref="AN130:AN193" si="25">IF(AM130&gt;0,AM130*$AN$1,"")</f>
        <v/>
      </c>
      <c r="AP130" s="5" t="str">
        <f t="shared" ref="AP130:AP193" si="26">IF(AO130&gt;0,AO130*$AP$1,"")</f>
        <v/>
      </c>
      <c r="AS130" s="5">
        <f t="shared" ref="AS130:AS193" si="27">SUM(O130,Q130,S130,U130,W130,Y130,AA130,AC130,AF130,AH130,AJ130)</f>
        <v>26729.050249999997</v>
      </c>
      <c r="AT130" s="11">
        <f t="shared" ref="AT130:AT193" si="28">(AS130/$AS$224)*100</f>
        <v>1.3117550680080752</v>
      </c>
      <c r="AU130" s="5">
        <f t="shared" ref="AU130:AU193" si="29">(AT130/100)*$AU$1</f>
        <v>1311.7550680080753</v>
      </c>
    </row>
    <row r="131" spans="1:47" x14ac:dyDescent="0.25">
      <c r="A131" s="1" t="s">
        <v>204</v>
      </c>
      <c r="B131" s="1" t="s">
        <v>50</v>
      </c>
      <c r="C131" s="1" t="s">
        <v>51</v>
      </c>
      <c r="D131" s="1" t="s">
        <v>52</v>
      </c>
      <c r="E131" s="1" t="s">
        <v>59</v>
      </c>
      <c r="F131" s="1" t="s">
        <v>203</v>
      </c>
      <c r="G131" s="1" t="s">
        <v>55</v>
      </c>
      <c r="H131" s="1" t="s">
        <v>194</v>
      </c>
      <c r="I131" s="2">
        <v>80.113980758799997</v>
      </c>
      <c r="J131" s="2">
        <v>38.93</v>
      </c>
      <c r="K131" s="2">
        <f t="shared" ref="K131:K194" si="30">SUM(N131,P131,R131,T131,V131,X131,Z131,AB131,AE131,AG131,AI131)</f>
        <v>37.86</v>
      </c>
      <c r="L131" s="2">
        <f t="shared" ref="L131:L194" si="31">SUM(M131,AD131,AK131,AM131,AO131,AQ131,AR131)</f>
        <v>1.07</v>
      </c>
      <c r="M131" s="3">
        <v>1.07</v>
      </c>
      <c r="N131" s="4">
        <v>0.03</v>
      </c>
      <c r="O131" s="5">
        <v>49.35</v>
      </c>
      <c r="P131" s="6">
        <v>19.02</v>
      </c>
      <c r="Q131" s="5">
        <v>25313.2425</v>
      </c>
      <c r="R131" s="7">
        <v>17.149999999999999</v>
      </c>
      <c r="S131" s="5">
        <v>10174.237499999999</v>
      </c>
      <c r="AB131" s="10">
        <v>1.66</v>
      </c>
      <c r="AC131" s="5">
        <v>106.35205000000001</v>
      </c>
      <c r="AL131" s="5" t="str">
        <f t="shared" si="24"/>
        <v/>
      </c>
      <c r="AN131" s="5" t="str">
        <f t="shared" si="25"/>
        <v/>
      </c>
      <c r="AP131" s="5" t="str">
        <f t="shared" si="26"/>
        <v/>
      </c>
      <c r="AS131" s="5">
        <f t="shared" si="27"/>
        <v>35643.182050000003</v>
      </c>
      <c r="AT131" s="11">
        <f t="shared" si="28"/>
        <v>1.7492250662375091</v>
      </c>
      <c r="AU131" s="5">
        <f t="shared" si="29"/>
        <v>1749.2250662375091</v>
      </c>
    </row>
    <row r="132" spans="1:47" x14ac:dyDescent="0.25">
      <c r="A132" s="1" t="s">
        <v>204</v>
      </c>
      <c r="B132" s="1" t="s">
        <v>50</v>
      </c>
      <c r="C132" s="1" t="s">
        <v>51</v>
      </c>
      <c r="D132" s="1" t="s">
        <v>52</v>
      </c>
      <c r="E132" s="1" t="s">
        <v>53</v>
      </c>
      <c r="F132" s="1" t="s">
        <v>203</v>
      </c>
      <c r="G132" s="1" t="s">
        <v>55</v>
      </c>
      <c r="H132" s="1" t="s">
        <v>194</v>
      </c>
      <c r="I132" s="2">
        <v>80.113980758799997</v>
      </c>
      <c r="J132" s="2">
        <v>38.14</v>
      </c>
      <c r="K132" s="2">
        <f t="shared" si="30"/>
        <v>29.93</v>
      </c>
      <c r="L132" s="2">
        <f t="shared" si="31"/>
        <v>8.1999999999999993</v>
      </c>
      <c r="M132" s="3">
        <v>8.1999999999999993</v>
      </c>
      <c r="P132" s="6">
        <v>14.66</v>
      </c>
      <c r="Q132" s="5">
        <v>19510.627499999999</v>
      </c>
      <c r="R132" s="7">
        <v>14.84</v>
      </c>
      <c r="S132" s="5">
        <v>8803.83</v>
      </c>
      <c r="AB132" s="10">
        <v>0.43</v>
      </c>
      <c r="AC132" s="5">
        <v>27.549025</v>
      </c>
      <c r="AL132" s="5" t="str">
        <f t="shared" si="24"/>
        <v/>
      </c>
      <c r="AN132" s="5" t="str">
        <f t="shared" si="25"/>
        <v/>
      </c>
      <c r="AP132" s="5" t="str">
        <f t="shared" si="26"/>
        <v/>
      </c>
      <c r="AS132" s="5">
        <f t="shared" si="27"/>
        <v>28342.006524999997</v>
      </c>
      <c r="AT132" s="11">
        <f t="shared" si="28"/>
        <v>1.3909125221045473</v>
      </c>
      <c r="AU132" s="5">
        <f t="shared" si="29"/>
        <v>1390.9125221045474</v>
      </c>
    </row>
    <row r="133" spans="1:47" x14ac:dyDescent="0.25">
      <c r="A133" s="1" t="s">
        <v>205</v>
      </c>
      <c r="B133" s="1" t="s">
        <v>206</v>
      </c>
      <c r="C133" s="1" t="s">
        <v>207</v>
      </c>
      <c r="D133" s="1" t="s">
        <v>52</v>
      </c>
      <c r="E133" s="1" t="s">
        <v>77</v>
      </c>
      <c r="F133" s="1" t="s">
        <v>203</v>
      </c>
      <c r="G133" s="1" t="s">
        <v>55</v>
      </c>
      <c r="H133" s="1" t="s">
        <v>194</v>
      </c>
      <c r="I133" s="2">
        <v>4.49328735937</v>
      </c>
      <c r="J133" s="2">
        <v>1.1399999999999999</v>
      </c>
      <c r="K133" s="2">
        <f t="shared" si="30"/>
        <v>1.1299999999999999</v>
      </c>
      <c r="L133" s="2">
        <f t="shared" si="31"/>
        <v>0</v>
      </c>
      <c r="Z133" s="9">
        <v>0.18</v>
      </c>
      <c r="AA133" s="5">
        <v>12.8142</v>
      </c>
      <c r="AB133" s="10">
        <v>0.95</v>
      </c>
      <c r="AC133" s="5">
        <v>60.864124999999987</v>
      </c>
      <c r="AL133" s="5" t="str">
        <f t="shared" si="24"/>
        <v/>
      </c>
      <c r="AN133" s="5" t="str">
        <f t="shared" si="25"/>
        <v/>
      </c>
      <c r="AP133" s="5" t="str">
        <f t="shared" si="26"/>
        <v/>
      </c>
      <c r="AS133" s="5">
        <f t="shared" si="27"/>
        <v>73.678324999999987</v>
      </c>
      <c r="AT133" s="11">
        <f t="shared" si="28"/>
        <v>3.6158380233168234E-3</v>
      </c>
      <c r="AU133" s="5">
        <f t="shared" si="29"/>
        <v>3.6158380233168237</v>
      </c>
    </row>
    <row r="134" spans="1:47" x14ac:dyDescent="0.25">
      <c r="A134" s="1" t="s">
        <v>205</v>
      </c>
      <c r="B134" s="1" t="s">
        <v>206</v>
      </c>
      <c r="C134" s="1" t="s">
        <v>207</v>
      </c>
      <c r="D134" s="1" t="s">
        <v>52</v>
      </c>
      <c r="E134" s="1" t="s">
        <v>84</v>
      </c>
      <c r="F134" s="1" t="s">
        <v>203</v>
      </c>
      <c r="G134" s="1" t="s">
        <v>55</v>
      </c>
      <c r="H134" s="1" t="s">
        <v>194</v>
      </c>
      <c r="I134" s="2">
        <v>4.49328735937</v>
      </c>
      <c r="J134" s="2">
        <v>3.36</v>
      </c>
      <c r="K134" s="2">
        <f t="shared" si="30"/>
        <v>3.3600000000000003</v>
      </c>
      <c r="L134" s="2">
        <f t="shared" si="31"/>
        <v>0</v>
      </c>
      <c r="P134" s="6">
        <v>0.02</v>
      </c>
      <c r="Q134" s="5">
        <v>26.6175</v>
      </c>
      <c r="Z134" s="9">
        <v>2.12</v>
      </c>
      <c r="AA134" s="5">
        <v>150.9228</v>
      </c>
      <c r="AB134" s="10">
        <v>1.22</v>
      </c>
      <c r="AC134" s="5">
        <v>78.162349999999989</v>
      </c>
      <c r="AL134" s="5" t="str">
        <f t="shared" si="24"/>
        <v/>
      </c>
      <c r="AN134" s="5" t="str">
        <f t="shared" si="25"/>
        <v/>
      </c>
      <c r="AP134" s="5" t="str">
        <f t="shared" si="26"/>
        <v/>
      </c>
      <c r="AS134" s="5">
        <f t="shared" si="27"/>
        <v>255.70265000000001</v>
      </c>
      <c r="AT134" s="11">
        <f t="shared" si="28"/>
        <v>1.2548865144978169E-2</v>
      </c>
      <c r="AU134" s="5">
        <f t="shared" si="29"/>
        <v>12.548865144978169</v>
      </c>
    </row>
    <row r="135" spans="1:47" x14ac:dyDescent="0.25">
      <c r="A135" s="1" t="s">
        <v>208</v>
      </c>
      <c r="B135" s="1" t="s">
        <v>148</v>
      </c>
      <c r="C135" s="1" t="s">
        <v>149</v>
      </c>
      <c r="D135" s="1" t="s">
        <v>150</v>
      </c>
      <c r="E135" s="1" t="s">
        <v>77</v>
      </c>
      <c r="F135" s="1" t="s">
        <v>203</v>
      </c>
      <c r="G135" s="1" t="s">
        <v>55</v>
      </c>
      <c r="H135" s="1" t="s">
        <v>194</v>
      </c>
      <c r="I135" s="2">
        <v>144.91939139300001</v>
      </c>
      <c r="J135" s="2">
        <v>33.75</v>
      </c>
      <c r="K135" s="2">
        <f t="shared" si="30"/>
        <v>9.5500000000000007</v>
      </c>
      <c r="L135" s="2">
        <f t="shared" si="31"/>
        <v>24.2</v>
      </c>
      <c r="M135" s="3">
        <v>24.2</v>
      </c>
      <c r="P135" s="6">
        <v>6.03</v>
      </c>
      <c r="Q135" s="5">
        <v>8025.1762500000004</v>
      </c>
      <c r="R135" s="7">
        <v>1.39</v>
      </c>
      <c r="S135" s="5">
        <v>824.61749999999995</v>
      </c>
      <c r="Z135" s="9">
        <v>0.04</v>
      </c>
      <c r="AA135" s="5">
        <v>2.8475999999999999</v>
      </c>
      <c r="AB135" s="10">
        <v>2.09</v>
      </c>
      <c r="AC135" s="5">
        <v>133.90107499999999</v>
      </c>
      <c r="AL135" s="5" t="str">
        <f t="shared" si="24"/>
        <v/>
      </c>
      <c r="AN135" s="5" t="str">
        <f t="shared" si="25"/>
        <v/>
      </c>
      <c r="AP135" s="5" t="str">
        <f t="shared" si="26"/>
        <v/>
      </c>
      <c r="AS135" s="5">
        <f t="shared" si="27"/>
        <v>8986.5424249999996</v>
      </c>
      <c r="AT135" s="11">
        <f t="shared" si="28"/>
        <v>0.44102362259816275</v>
      </c>
      <c r="AU135" s="5">
        <f t="shared" si="29"/>
        <v>441.02362259816272</v>
      </c>
    </row>
    <row r="136" spans="1:47" x14ac:dyDescent="0.25">
      <c r="A136" s="1" t="s">
        <v>208</v>
      </c>
      <c r="B136" s="1" t="s">
        <v>148</v>
      </c>
      <c r="C136" s="1" t="s">
        <v>149</v>
      </c>
      <c r="D136" s="1" t="s">
        <v>150</v>
      </c>
      <c r="E136" s="1" t="s">
        <v>78</v>
      </c>
      <c r="F136" s="1" t="s">
        <v>203</v>
      </c>
      <c r="G136" s="1" t="s">
        <v>55</v>
      </c>
      <c r="H136" s="1" t="s">
        <v>194</v>
      </c>
      <c r="I136" s="2">
        <v>144.91939139300001</v>
      </c>
      <c r="J136" s="2">
        <v>39.630000000000003</v>
      </c>
      <c r="K136" s="2">
        <f t="shared" si="30"/>
        <v>39.550000000000004</v>
      </c>
      <c r="L136" s="2">
        <f t="shared" si="31"/>
        <v>0.08</v>
      </c>
      <c r="P136" s="6">
        <v>20.37</v>
      </c>
      <c r="Q136" s="5">
        <v>27109.923750000002</v>
      </c>
      <c r="R136" s="7">
        <v>12.76</v>
      </c>
      <c r="S136" s="5">
        <v>7569.87</v>
      </c>
      <c r="T136" s="8">
        <v>6.32</v>
      </c>
      <c r="U136" s="5">
        <v>1124.8019999999999</v>
      </c>
      <c r="AB136" s="10">
        <v>0.1</v>
      </c>
      <c r="AC136" s="5">
        <v>6.4067499999999997</v>
      </c>
      <c r="AL136" s="5" t="str">
        <f t="shared" si="24"/>
        <v/>
      </c>
      <c r="AN136" s="5" t="str">
        <f t="shared" si="25"/>
        <v/>
      </c>
      <c r="AP136" s="5" t="str">
        <f t="shared" si="26"/>
        <v/>
      </c>
      <c r="AR136" s="2">
        <v>0.08</v>
      </c>
      <c r="AS136" s="5">
        <f t="shared" si="27"/>
        <v>35811.00250000001</v>
      </c>
      <c r="AT136" s="11">
        <f t="shared" si="28"/>
        <v>1.7574610238844854</v>
      </c>
      <c r="AU136" s="5">
        <f t="shared" si="29"/>
        <v>1757.4610238844855</v>
      </c>
    </row>
    <row r="137" spans="1:47" x14ac:dyDescent="0.25">
      <c r="A137" s="1" t="s">
        <v>208</v>
      </c>
      <c r="B137" s="1" t="s">
        <v>148</v>
      </c>
      <c r="C137" s="1" t="s">
        <v>149</v>
      </c>
      <c r="D137" s="1" t="s">
        <v>150</v>
      </c>
      <c r="E137" s="1" t="s">
        <v>83</v>
      </c>
      <c r="F137" s="1" t="s">
        <v>203</v>
      </c>
      <c r="G137" s="1" t="s">
        <v>55</v>
      </c>
      <c r="H137" s="1" t="s">
        <v>194</v>
      </c>
      <c r="I137" s="2">
        <v>144.91939139300001</v>
      </c>
      <c r="J137" s="2">
        <v>38</v>
      </c>
      <c r="K137" s="2">
        <f t="shared" si="30"/>
        <v>35.85</v>
      </c>
      <c r="L137" s="2">
        <f t="shared" si="31"/>
        <v>2.15</v>
      </c>
      <c r="M137" s="3">
        <v>2.15</v>
      </c>
      <c r="P137" s="6">
        <v>6.7</v>
      </c>
      <c r="Q137" s="5">
        <v>8916.8625000000011</v>
      </c>
      <c r="R137" s="7">
        <v>28.84</v>
      </c>
      <c r="S137" s="5">
        <v>17109.330000000002</v>
      </c>
      <c r="T137" s="8">
        <v>0.31</v>
      </c>
      <c r="U137" s="5">
        <v>55.172249999999998</v>
      </c>
      <c r="AL137" s="5" t="str">
        <f t="shared" si="24"/>
        <v/>
      </c>
      <c r="AN137" s="5" t="str">
        <f t="shared" si="25"/>
        <v/>
      </c>
      <c r="AP137" s="5" t="str">
        <f t="shared" si="26"/>
        <v/>
      </c>
      <c r="AS137" s="5">
        <f t="shared" si="27"/>
        <v>26081.364750000004</v>
      </c>
      <c r="AT137" s="11">
        <f t="shared" si="28"/>
        <v>1.2799692496137109</v>
      </c>
      <c r="AU137" s="5">
        <f t="shared" si="29"/>
        <v>1279.9692496137111</v>
      </c>
    </row>
    <row r="138" spans="1:47" x14ac:dyDescent="0.25">
      <c r="A138" s="1" t="s">
        <v>208</v>
      </c>
      <c r="B138" s="1" t="s">
        <v>148</v>
      </c>
      <c r="C138" s="1" t="s">
        <v>149</v>
      </c>
      <c r="D138" s="1" t="s">
        <v>150</v>
      </c>
      <c r="E138" s="1" t="s">
        <v>84</v>
      </c>
      <c r="F138" s="1" t="s">
        <v>203</v>
      </c>
      <c r="G138" s="1" t="s">
        <v>55</v>
      </c>
      <c r="H138" s="1" t="s">
        <v>194</v>
      </c>
      <c r="I138" s="2">
        <v>144.91939139300001</v>
      </c>
      <c r="J138" s="2">
        <v>29.15</v>
      </c>
      <c r="K138" s="2">
        <f t="shared" si="30"/>
        <v>26.719999999999995</v>
      </c>
      <c r="L138" s="2">
        <f t="shared" si="31"/>
        <v>2.4300000000000002</v>
      </c>
      <c r="M138" s="3">
        <v>2.4300000000000002</v>
      </c>
      <c r="P138" s="6">
        <v>24.49</v>
      </c>
      <c r="Q138" s="5">
        <v>32593.12875</v>
      </c>
      <c r="R138" s="7">
        <v>2.02</v>
      </c>
      <c r="S138" s="5">
        <v>1198.365</v>
      </c>
      <c r="Z138" s="9">
        <v>0.13</v>
      </c>
      <c r="AA138" s="5">
        <v>9.2546999999999997</v>
      </c>
      <c r="AB138" s="10">
        <v>0.08</v>
      </c>
      <c r="AC138" s="5">
        <v>5.1254</v>
      </c>
      <c r="AL138" s="5" t="str">
        <f t="shared" si="24"/>
        <v/>
      </c>
      <c r="AN138" s="5" t="str">
        <f t="shared" si="25"/>
        <v/>
      </c>
      <c r="AP138" s="5" t="str">
        <f t="shared" si="26"/>
        <v/>
      </c>
      <c r="AS138" s="5">
        <f t="shared" si="27"/>
        <v>33805.873849999996</v>
      </c>
      <c r="AT138" s="11">
        <f t="shared" si="28"/>
        <v>1.6590573154083226</v>
      </c>
      <c r="AU138" s="5">
        <f t="shared" si="29"/>
        <v>1659.0573154083227</v>
      </c>
    </row>
    <row r="139" spans="1:47" x14ac:dyDescent="0.25">
      <c r="A139" s="1" t="s">
        <v>209</v>
      </c>
      <c r="B139" s="1" t="s">
        <v>210</v>
      </c>
      <c r="C139" s="1" t="s">
        <v>211</v>
      </c>
      <c r="D139" s="1" t="s">
        <v>52</v>
      </c>
      <c r="E139" s="1" t="s">
        <v>65</v>
      </c>
      <c r="F139" s="1" t="s">
        <v>203</v>
      </c>
      <c r="G139" s="1" t="s">
        <v>55</v>
      </c>
      <c r="H139" s="1" t="s">
        <v>194</v>
      </c>
      <c r="I139" s="2">
        <v>120.065487518</v>
      </c>
      <c r="J139" s="2">
        <v>19.850000000000001</v>
      </c>
      <c r="K139" s="2">
        <f t="shared" si="30"/>
        <v>12.23</v>
      </c>
      <c r="L139" s="2">
        <f t="shared" si="31"/>
        <v>0.3</v>
      </c>
      <c r="P139" s="6">
        <v>0.13</v>
      </c>
      <c r="Q139" s="5">
        <v>173.01374999999999</v>
      </c>
      <c r="R139" s="7">
        <v>4.34</v>
      </c>
      <c r="S139" s="5">
        <v>2574.7049999999999</v>
      </c>
      <c r="T139" s="8">
        <v>7.76</v>
      </c>
      <c r="U139" s="5">
        <v>1381.086</v>
      </c>
      <c r="AL139" s="5" t="str">
        <f t="shared" si="24"/>
        <v/>
      </c>
      <c r="AN139" s="5" t="str">
        <f t="shared" si="25"/>
        <v/>
      </c>
      <c r="AP139" s="5" t="str">
        <f t="shared" si="26"/>
        <v/>
      </c>
      <c r="AR139" s="2">
        <v>0.3</v>
      </c>
      <c r="AS139" s="5">
        <f t="shared" si="27"/>
        <v>4128.8047500000002</v>
      </c>
      <c r="AT139" s="11">
        <f t="shared" si="28"/>
        <v>0.20262525248641461</v>
      </c>
      <c r="AU139" s="5">
        <f t="shared" si="29"/>
        <v>202.62525248641461</v>
      </c>
    </row>
    <row r="140" spans="1:47" x14ac:dyDescent="0.25">
      <c r="A140" s="1" t="s">
        <v>209</v>
      </c>
      <c r="B140" s="1" t="s">
        <v>210</v>
      </c>
      <c r="C140" s="1" t="s">
        <v>211</v>
      </c>
      <c r="D140" s="1" t="s">
        <v>52</v>
      </c>
      <c r="E140" s="1" t="s">
        <v>68</v>
      </c>
      <c r="F140" s="1" t="s">
        <v>203</v>
      </c>
      <c r="G140" s="1" t="s">
        <v>55</v>
      </c>
      <c r="H140" s="1" t="s">
        <v>194</v>
      </c>
      <c r="I140" s="2">
        <v>120.065487518</v>
      </c>
      <c r="J140" s="2">
        <v>19.649999999999999</v>
      </c>
      <c r="K140" s="2">
        <f t="shared" si="30"/>
        <v>4.04</v>
      </c>
      <c r="L140" s="2">
        <f t="shared" si="31"/>
        <v>0.24</v>
      </c>
      <c r="P140" s="6">
        <v>0.44</v>
      </c>
      <c r="Q140" s="5">
        <v>585.58500000000004</v>
      </c>
      <c r="R140" s="7">
        <v>3.6</v>
      </c>
      <c r="S140" s="5">
        <v>2135.6999999999998</v>
      </c>
      <c r="AL140" s="5" t="str">
        <f t="shared" si="24"/>
        <v/>
      </c>
      <c r="AN140" s="5" t="str">
        <f t="shared" si="25"/>
        <v/>
      </c>
      <c r="AP140" s="5" t="str">
        <f t="shared" si="26"/>
        <v/>
      </c>
      <c r="AR140" s="2">
        <v>0.24</v>
      </c>
      <c r="AS140" s="5">
        <f t="shared" si="27"/>
        <v>2721.2849999999999</v>
      </c>
      <c r="AT140" s="11">
        <f t="shared" si="28"/>
        <v>0.13354980281218015</v>
      </c>
      <c r="AU140" s="5">
        <f t="shared" si="29"/>
        <v>133.54980281218016</v>
      </c>
    </row>
    <row r="141" spans="1:47" x14ac:dyDescent="0.25">
      <c r="A141" s="1" t="s">
        <v>209</v>
      </c>
      <c r="B141" s="1" t="s">
        <v>210</v>
      </c>
      <c r="C141" s="1" t="s">
        <v>211</v>
      </c>
      <c r="D141" s="1" t="s">
        <v>52</v>
      </c>
      <c r="E141" s="1" t="s">
        <v>66</v>
      </c>
      <c r="F141" s="1" t="s">
        <v>203</v>
      </c>
      <c r="G141" s="1" t="s">
        <v>55</v>
      </c>
      <c r="H141" s="1" t="s">
        <v>194</v>
      </c>
      <c r="I141" s="2">
        <v>120.065487518</v>
      </c>
      <c r="J141" s="2">
        <v>38.01</v>
      </c>
      <c r="K141" s="2">
        <f t="shared" si="30"/>
        <v>9.43</v>
      </c>
      <c r="L141" s="2">
        <f t="shared" si="31"/>
        <v>0</v>
      </c>
      <c r="R141" s="7">
        <v>7.5</v>
      </c>
      <c r="S141" s="5">
        <v>4449.375</v>
      </c>
      <c r="T141" s="8">
        <v>1.93</v>
      </c>
      <c r="U141" s="5">
        <v>343.49175000000002</v>
      </c>
      <c r="AL141" s="5" t="str">
        <f t="shared" si="24"/>
        <v/>
      </c>
      <c r="AN141" s="5" t="str">
        <f t="shared" si="25"/>
        <v/>
      </c>
      <c r="AP141" s="5" t="str">
        <f t="shared" si="26"/>
        <v/>
      </c>
      <c r="AS141" s="5">
        <f t="shared" si="27"/>
        <v>4792.8667500000001</v>
      </c>
      <c r="AT141" s="11">
        <f t="shared" si="28"/>
        <v>0.23521476411605355</v>
      </c>
      <c r="AU141" s="5">
        <f t="shared" si="29"/>
        <v>235.21476411605354</v>
      </c>
    </row>
    <row r="142" spans="1:47" x14ac:dyDescent="0.25">
      <c r="A142" s="1" t="s">
        <v>212</v>
      </c>
      <c r="B142" s="1" t="s">
        <v>121</v>
      </c>
      <c r="C142" s="1" t="s">
        <v>226</v>
      </c>
      <c r="D142" s="1" t="s">
        <v>280</v>
      </c>
      <c r="E142" s="1" t="s">
        <v>57</v>
      </c>
      <c r="F142" s="1" t="s">
        <v>203</v>
      </c>
      <c r="G142" s="1" t="s">
        <v>55</v>
      </c>
      <c r="H142" s="1" t="s">
        <v>194</v>
      </c>
      <c r="I142" s="2">
        <v>119.675395041</v>
      </c>
      <c r="J142" s="2">
        <v>38.979999999999997</v>
      </c>
      <c r="K142" s="2">
        <f t="shared" si="30"/>
        <v>0</v>
      </c>
      <c r="L142" s="2">
        <f t="shared" si="31"/>
        <v>38.97</v>
      </c>
      <c r="AL142" s="5" t="str">
        <f t="shared" si="24"/>
        <v/>
      </c>
      <c r="AN142" s="5" t="str">
        <f t="shared" si="25"/>
        <v/>
      </c>
      <c r="AP142" s="5" t="str">
        <f t="shared" si="26"/>
        <v/>
      </c>
      <c r="AR142" s="2">
        <v>38.97</v>
      </c>
      <c r="AS142" s="5">
        <f t="shared" si="27"/>
        <v>0</v>
      </c>
      <c r="AT142" s="11">
        <f t="shared" si="28"/>
        <v>0</v>
      </c>
      <c r="AU142" s="5">
        <f t="shared" si="29"/>
        <v>0</v>
      </c>
    </row>
    <row r="143" spans="1:47" x14ac:dyDescent="0.25">
      <c r="A143" s="1" t="s">
        <v>212</v>
      </c>
      <c r="B143" s="1" t="s">
        <v>121</v>
      </c>
      <c r="C143" s="1" t="s">
        <v>226</v>
      </c>
      <c r="D143" s="1" t="s">
        <v>280</v>
      </c>
      <c r="E143" s="1" t="s">
        <v>64</v>
      </c>
      <c r="F143" s="1" t="s">
        <v>203</v>
      </c>
      <c r="G143" s="1" t="s">
        <v>55</v>
      </c>
      <c r="H143" s="1" t="s">
        <v>194</v>
      </c>
      <c r="I143" s="2">
        <v>119.675395041</v>
      </c>
      <c r="J143" s="2">
        <v>40.090000000000003</v>
      </c>
      <c r="K143" s="2">
        <f t="shared" si="30"/>
        <v>0</v>
      </c>
      <c r="L143" s="2">
        <f t="shared" si="31"/>
        <v>40</v>
      </c>
      <c r="AL143" s="5" t="str">
        <f t="shared" si="24"/>
        <v/>
      </c>
      <c r="AN143" s="5" t="str">
        <f t="shared" si="25"/>
        <v/>
      </c>
      <c r="AP143" s="5" t="str">
        <f t="shared" si="26"/>
        <v/>
      </c>
      <c r="AR143" s="2">
        <v>40</v>
      </c>
      <c r="AS143" s="5">
        <f t="shared" si="27"/>
        <v>0</v>
      </c>
      <c r="AT143" s="11">
        <f t="shared" si="28"/>
        <v>0</v>
      </c>
      <c r="AU143" s="5">
        <f t="shared" si="29"/>
        <v>0</v>
      </c>
    </row>
    <row r="144" spans="1:47" x14ac:dyDescent="0.25">
      <c r="A144" s="1" t="s">
        <v>212</v>
      </c>
      <c r="B144" s="1" t="s">
        <v>121</v>
      </c>
      <c r="C144" s="1" t="s">
        <v>226</v>
      </c>
      <c r="D144" s="1" t="s">
        <v>280</v>
      </c>
      <c r="E144" s="1" t="s">
        <v>65</v>
      </c>
      <c r="F144" s="1" t="s">
        <v>203</v>
      </c>
      <c r="G144" s="1" t="s">
        <v>55</v>
      </c>
      <c r="H144" s="1" t="s">
        <v>194</v>
      </c>
      <c r="I144" s="2">
        <v>119.675395041</v>
      </c>
      <c r="J144" s="2">
        <v>19.91</v>
      </c>
      <c r="K144" s="2">
        <f t="shared" si="30"/>
        <v>0</v>
      </c>
      <c r="L144" s="2">
        <f t="shared" si="31"/>
        <v>19.91</v>
      </c>
      <c r="AL144" s="5" t="str">
        <f t="shared" si="24"/>
        <v/>
      </c>
      <c r="AN144" s="5" t="str">
        <f t="shared" si="25"/>
        <v/>
      </c>
      <c r="AP144" s="5" t="str">
        <f t="shared" si="26"/>
        <v/>
      </c>
      <c r="AR144" s="2">
        <v>19.91</v>
      </c>
      <c r="AS144" s="5">
        <f t="shared" si="27"/>
        <v>0</v>
      </c>
      <c r="AT144" s="11">
        <f t="shared" si="28"/>
        <v>0</v>
      </c>
      <c r="AU144" s="5">
        <f t="shared" si="29"/>
        <v>0</v>
      </c>
    </row>
    <row r="145" spans="1:47" x14ac:dyDescent="0.25">
      <c r="A145" s="1" t="s">
        <v>212</v>
      </c>
      <c r="B145" s="1" t="s">
        <v>121</v>
      </c>
      <c r="C145" s="1" t="s">
        <v>226</v>
      </c>
      <c r="D145" s="1" t="s">
        <v>280</v>
      </c>
      <c r="E145" s="1" t="s">
        <v>68</v>
      </c>
      <c r="F145" s="1" t="s">
        <v>203</v>
      </c>
      <c r="G145" s="1" t="s">
        <v>55</v>
      </c>
      <c r="H145" s="1" t="s">
        <v>194</v>
      </c>
      <c r="I145" s="2">
        <v>119.675395041</v>
      </c>
      <c r="J145" s="2">
        <v>19.170000000000002</v>
      </c>
      <c r="K145" s="2">
        <f t="shared" si="30"/>
        <v>0</v>
      </c>
      <c r="L145" s="2">
        <f t="shared" si="31"/>
        <v>19.13</v>
      </c>
      <c r="AL145" s="5" t="str">
        <f t="shared" si="24"/>
        <v/>
      </c>
      <c r="AN145" s="5" t="str">
        <f t="shared" si="25"/>
        <v/>
      </c>
      <c r="AP145" s="5" t="str">
        <f t="shared" si="26"/>
        <v/>
      </c>
      <c r="AR145" s="2">
        <v>19.13</v>
      </c>
      <c r="AS145" s="5">
        <f t="shared" si="27"/>
        <v>0</v>
      </c>
      <c r="AT145" s="11">
        <f t="shared" si="28"/>
        <v>0</v>
      </c>
      <c r="AU145" s="5">
        <f t="shared" si="29"/>
        <v>0</v>
      </c>
    </row>
    <row r="146" spans="1:47" x14ac:dyDescent="0.25">
      <c r="A146" s="1" t="s">
        <v>213</v>
      </c>
      <c r="B146" s="1" t="s">
        <v>86</v>
      </c>
      <c r="C146" s="1" t="s">
        <v>87</v>
      </c>
      <c r="D146" s="1" t="s">
        <v>88</v>
      </c>
      <c r="E146" s="1" t="s">
        <v>59</v>
      </c>
      <c r="F146" s="1" t="s">
        <v>214</v>
      </c>
      <c r="G146" s="1" t="s">
        <v>55</v>
      </c>
      <c r="H146" s="1" t="s">
        <v>194</v>
      </c>
      <c r="I146" s="2">
        <v>159.59431458200001</v>
      </c>
      <c r="J146" s="2">
        <v>38.07</v>
      </c>
      <c r="K146" s="2">
        <f t="shared" si="30"/>
        <v>8.83</v>
      </c>
      <c r="L146" s="2">
        <f t="shared" si="31"/>
        <v>0.2</v>
      </c>
      <c r="M146" s="3">
        <v>0.2</v>
      </c>
      <c r="R146" s="7">
        <v>7.81</v>
      </c>
      <c r="S146" s="5">
        <v>4633.2824999999993</v>
      </c>
      <c r="T146" s="8">
        <v>0.7</v>
      </c>
      <c r="U146" s="5">
        <v>124.5825</v>
      </c>
      <c r="AB146" s="10">
        <v>0.32</v>
      </c>
      <c r="AC146" s="5">
        <v>20.5016</v>
      </c>
      <c r="AL146" s="5" t="str">
        <f t="shared" si="24"/>
        <v/>
      </c>
      <c r="AN146" s="5" t="str">
        <f t="shared" si="25"/>
        <v/>
      </c>
      <c r="AP146" s="5" t="str">
        <f t="shared" si="26"/>
        <v/>
      </c>
      <c r="AS146" s="5">
        <f t="shared" si="27"/>
        <v>4778.3665999999994</v>
      </c>
      <c r="AT146" s="11">
        <f t="shared" si="28"/>
        <v>0.23450315464727425</v>
      </c>
      <c r="AU146" s="5">
        <f t="shared" si="29"/>
        <v>234.50315464727424</v>
      </c>
    </row>
    <row r="147" spans="1:47" x14ac:dyDescent="0.25">
      <c r="A147" s="1" t="s">
        <v>213</v>
      </c>
      <c r="B147" s="1" t="s">
        <v>86</v>
      </c>
      <c r="C147" s="1" t="s">
        <v>87</v>
      </c>
      <c r="D147" s="1" t="s">
        <v>88</v>
      </c>
      <c r="E147" s="1" t="s">
        <v>57</v>
      </c>
      <c r="F147" s="1" t="s">
        <v>214</v>
      </c>
      <c r="G147" s="1" t="s">
        <v>55</v>
      </c>
      <c r="H147" s="1" t="s">
        <v>194</v>
      </c>
      <c r="I147" s="2">
        <v>159.59431458200001</v>
      </c>
      <c r="J147" s="2">
        <v>39.74</v>
      </c>
      <c r="K147" s="2">
        <f t="shared" si="30"/>
        <v>0.42</v>
      </c>
      <c r="L147" s="2">
        <f t="shared" si="31"/>
        <v>0.08</v>
      </c>
      <c r="AB147" s="10">
        <v>0.42</v>
      </c>
      <c r="AC147" s="5">
        <v>26.908349999999999</v>
      </c>
      <c r="AL147" s="5" t="str">
        <f t="shared" si="24"/>
        <v/>
      </c>
      <c r="AN147" s="5" t="str">
        <f t="shared" si="25"/>
        <v/>
      </c>
      <c r="AP147" s="5" t="str">
        <f t="shared" si="26"/>
        <v/>
      </c>
      <c r="AR147" s="2">
        <v>0.08</v>
      </c>
      <c r="AS147" s="5">
        <f t="shared" si="27"/>
        <v>26.908349999999999</v>
      </c>
      <c r="AT147" s="11">
        <f t="shared" si="28"/>
        <v>1.3205543838668598E-3</v>
      </c>
      <c r="AU147" s="5">
        <f t="shared" si="29"/>
        <v>1.3205543838668596</v>
      </c>
    </row>
    <row r="148" spans="1:47" x14ac:dyDescent="0.25">
      <c r="A148" s="1" t="s">
        <v>213</v>
      </c>
      <c r="B148" s="1" t="s">
        <v>86</v>
      </c>
      <c r="C148" s="1" t="s">
        <v>87</v>
      </c>
      <c r="D148" s="1" t="s">
        <v>88</v>
      </c>
      <c r="E148" s="1" t="s">
        <v>64</v>
      </c>
      <c r="F148" s="1" t="s">
        <v>214</v>
      </c>
      <c r="G148" s="1" t="s">
        <v>55</v>
      </c>
      <c r="H148" s="1" t="s">
        <v>194</v>
      </c>
      <c r="I148" s="2">
        <v>159.59431458200001</v>
      </c>
      <c r="J148" s="2">
        <v>40.049999999999997</v>
      </c>
      <c r="K148" s="2">
        <f t="shared" si="30"/>
        <v>23.11</v>
      </c>
      <c r="L148" s="2">
        <f t="shared" si="31"/>
        <v>0.25</v>
      </c>
      <c r="R148" s="7">
        <v>1.62</v>
      </c>
      <c r="S148" s="5">
        <v>961.06500000000005</v>
      </c>
      <c r="T148" s="8">
        <v>1.66</v>
      </c>
      <c r="U148" s="5">
        <v>295.43849999999998</v>
      </c>
      <c r="AB148" s="10">
        <v>19.829999999999998</v>
      </c>
      <c r="AC148" s="5">
        <v>1270.458525</v>
      </c>
      <c r="AL148" s="5" t="str">
        <f t="shared" si="24"/>
        <v/>
      </c>
      <c r="AN148" s="5" t="str">
        <f t="shared" si="25"/>
        <v/>
      </c>
      <c r="AP148" s="5" t="str">
        <f t="shared" si="26"/>
        <v/>
      </c>
      <c r="AR148" s="2">
        <v>0.25</v>
      </c>
      <c r="AS148" s="5">
        <f t="shared" si="27"/>
        <v>2526.9620249999998</v>
      </c>
      <c r="AT148" s="11">
        <f t="shared" si="28"/>
        <v>0.1240132070520425</v>
      </c>
      <c r="AU148" s="5">
        <f t="shared" si="29"/>
        <v>124.01320705204249</v>
      </c>
    </row>
    <row r="149" spans="1:47" x14ac:dyDescent="0.25">
      <c r="A149" s="1" t="s">
        <v>215</v>
      </c>
      <c r="B149" s="1" t="s">
        <v>121</v>
      </c>
      <c r="C149" s="1" t="s">
        <v>226</v>
      </c>
      <c r="D149" s="1" t="s">
        <v>280</v>
      </c>
      <c r="E149" s="1" t="s">
        <v>68</v>
      </c>
      <c r="F149" s="1" t="s">
        <v>214</v>
      </c>
      <c r="G149" s="1" t="s">
        <v>55</v>
      </c>
      <c r="H149" s="1" t="s">
        <v>194</v>
      </c>
      <c r="I149" s="2">
        <v>80.229858481999997</v>
      </c>
      <c r="J149" s="2">
        <v>40.119999999999997</v>
      </c>
      <c r="K149" s="2">
        <f t="shared" si="30"/>
        <v>0</v>
      </c>
      <c r="L149" s="2">
        <f t="shared" si="31"/>
        <v>23.4</v>
      </c>
      <c r="AL149" s="5" t="str">
        <f t="shared" si="24"/>
        <v/>
      </c>
      <c r="AN149" s="5" t="str">
        <f t="shared" si="25"/>
        <v/>
      </c>
      <c r="AP149" s="5" t="str">
        <f t="shared" si="26"/>
        <v/>
      </c>
      <c r="AR149" s="2">
        <v>23.4</v>
      </c>
      <c r="AS149" s="5">
        <f t="shared" si="27"/>
        <v>0</v>
      </c>
      <c r="AT149" s="11">
        <f t="shared" si="28"/>
        <v>0</v>
      </c>
      <c r="AU149" s="5">
        <f t="shared" si="29"/>
        <v>0</v>
      </c>
    </row>
    <row r="150" spans="1:47" x14ac:dyDescent="0.25">
      <c r="A150" s="1" t="s">
        <v>215</v>
      </c>
      <c r="B150" s="1" t="s">
        <v>121</v>
      </c>
      <c r="C150" s="1" t="s">
        <v>226</v>
      </c>
      <c r="D150" s="1" t="s">
        <v>280</v>
      </c>
      <c r="E150" s="1" t="s">
        <v>69</v>
      </c>
      <c r="F150" s="1" t="s">
        <v>214</v>
      </c>
      <c r="G150" s="1" t="s">
        <v>55</v>
      </c>
      <c r="H150" s="1" t="s">
        <v>194</v>
      </c>
      <c r="I150" s="2">
        <v>80.229858481999997</v>
      </c>
      <c r="J150" s="2">
        <v>40.119999999999997</v>
      </c>
      <c r="K150" s="2">
        <f t="shared" si="30"/>
        <v>0</v>
      </c>
      <c r="L150" s="2">
        <f t="shared" si="31"/>
        <v>30.99</v>
      </c>
      <c r="AL150" s="5" t="str">
        <f t="shared" si="24"/>
        <v/>
      </c>
      <c r="AN150" s="5" t="str">
        <f t="shared" si="25"/>
        <v/>
      </c>
      <c r="AP150" s="5" t="str">
        <f t="shared" si="26"/>
        <v/>
      </c>
      <c r="AR150" s="2">
        <v>30.99</v>
      </c>
      <c r="AS150" s="5">
        <f t="shared" si="27"/>
        <v>0</v>
      </c>
      <c r="AT150" s="11">
        <f t="shared" si="28"/>
        <v>0</v>
      </c>
      <c r="AU150" s="5">
        <f t="shared" si="29"/>
        <v>0</v>
      </c>
    </row>
    <row r="151" spans="1:47" x14ac:dyDescent="0.25">
      <c r="A151" s="1" t="s">
        <v>216</v>
      </c>
      <c r="B151" s="1" t="s">
        <v>217</v>
      </c>
      <c r="C151" s="1" t="s">
        <v>218</v>
      </c>
      <c r="D151" s="1" t="s">
        <v>52</v>
      </c>
      <c r="E151" s="1" t="s">
        <v>110</v>
      </c>
      <c r="F151" s="1" t="s">
        <v>214</v>
      </c>
      <c r="G151" s="1" t="s">
        <v>55</v>
      </c>
      <c r="H151" s="1" t="s">
        <v>194</v>
      </c>
      <c r="I151" s="2">
        <v>72.351191582300004</v>
      </c>
      <c r="J151" s="2">
        <v>32.11</v>
      </c>
      <c r="K151" s="2">
        <f t="shared" si="30"/>
        <v>32.11</v>
      </c>
      <c r="L151" s="2">
        <f t="shared" si="31"/>
        <v>0</v>
      </c>
      <c r="P151" s="6">
        <v>19.149999999999999</v>
      </c>
      <c r="Q151" s="5">
        <v>25486.256249999999</v>
      </c>
      <c r="R151" s="7">
        <v>7.5</v>
      </c>
      <c r="S151" s="5">
        <v>4449.375</v>
      </c>
      <c r="T151" s="8">
        <v>3.88</v>
      </c>
      <c r="U151" s="5">
        <v>690.54300000000001</v>
      </c>
      <c r="Z151" s="9">
        <v>0.24</v>
      </c>
      <c r="AA151" s="5">
        <v>17.085599999999999</v>
      </c>
      <c r="AB151" s="10">
        <v>1.34</v>
      </c>
      <c r="AC151" s="5">
        <v>85.850449999999995</v>
      </c>
      <c r="AL151" s="5" t="str">
        <f t="shared" si="24"/>
        <v/>
      </c>
      <c r="AN151" s="5" t="str">
        <f t="shared" si="25"/>
        <v/>
      </c>
      <c r="AP151" s="5" t="str">
        <f t="shared" si="26"/>
        <v/>
      </c>
      <c r="AS151" s="5">
        <f t="shared" si="27"/>
        <v>30729.1103</v>
      </c>
      <c r="AT151" s="11">
        <f t="shared" si="28"/>
        <v>1.5080620446438848</v>
      </c>
      <c r="AU151" s="5">
        <f t="shared" si="29"/>
        <v>1508.062044643885</v>
      </c>
    </row>
    <row r="152" spans="1:47" x14ac:dyDescent="0.25">
      <c r="A152" s="1" t="s">
        <v>216</v>
      </c>
      <c r="B152" s="1" t="s">
        <v>217</v>
      </c>
      <c r="C152" s="1" t="s">
        <v>218</v>
      </c>
      <c r="D152" s="1" t="s">
        <v>52</v>
      </c>
      <c r="E152" s="1" t="s">
        <v>111</v>
      </c>
      <c r="F152" s="1" t="s">
        <v>214</v>
      </c>
      <c r="G152" s="1" t="s">
        <v>55</v>
      </c>
      <c r="H152" s="1" t="s">
        <v>194</v>
      </c>
      <c r="I152" s="2">
        <v>72.351191582300004</v>
      </c>
      <c r="J152" s="2">
        <v>36.08</v>
      </c>
      <c r="K152" s="2">
        <f t="shared" si="30"/>
        <v>34.269999999999996</v>
      </c>
      <c r="L152" s="2">
        <f t="shared" si="31"/>
        <v>1.4</v>
      </c>
      <c r="M152" s="3">
        <v>1.4</v>
      </c>
      <c r="P152" s="6">
        <v>0.02</v>
      </c>
      <c r="Q152" s="5">
        <v>26.6175</v>
      </c>
      <c r="R152" s="7">
        <v>22.85</v>
      </c>
      <c r="S152" s="5">
        <v>13555.762500000001</v>
      </c>
      <c r="T152" s="8">
        <v>11.1</v>
      </c>
      <c r="U152" s="5">
        <v>1975.5225</v>
      </c>
      <c r="Z152" s="9">
        <v>0.01</v>
      </c>
      <c r="AA152" s="5">
        <v>0.71189999999999998</v>
      </c>
      <c r="AB152" s="10">
        <v>0.28999999999999998</v>
      </c>
      <c r="AC152" s="5">
        <v>18.579574999999998</v>
      </c>
      <c r="AL152" s="5" t="str">
        <f t="shared" si="24"/>
        <v/>
      </c>
      <c r="AN152" s="5" t="str">
        <f t="shared" si="25"/>
        <v/>
      </c>
      <c r="AP152" s="5" t="str">
        <f t="shared" si="26"/>
        <v/>
      </c>
      <c r="AS152" s="5">
        <f t="shared" si="27"/>
        <v>15577.193975</v>
      </c>
      <c r="AT152" s="11">
        <f t="shared" si="28"/>
        <v>0.76446648687231622</v>
      </c>
      <c r="AU152" s="5">
        <f t="shared" si="29"/>
        <v>764.46648687231618</v>
      </c>
    </row>
    <row r="153" spans="1:47" x14ac:dyDescent="0.25">
      <c r="A153" s="1" t="s">
        <v>219</v>
      </c>
      <c r="B153" s="1" t="s">
        <v>217</v>
      </c>
      <c r="C153" s="1" t="s">
        <v>218</v>
      </c>
      <c r="D153" s="1" t="s">
        <v>52</v>
      </c>
      <c r="E153" s="1" t="s">
        <v>110</v>
      </c>
      <c r="F153" s="1" t="s">
        <v>214</v>
      </c>
      <c r="G153" s="1" t="s">
        <v>55</v>
      </c>
      <c r="H153" s="1" t="s">
        <v>194</v>
      </c>
      <c r="I153" s="2">
        <v>105.010084939</v>
      </c>
      <c r="J153" s="2">
        <v>0.14000000000000001</v>
      </c>
      <c r="K153" s="2">
        <f t="shared" si="30"/>
        <v>0.15</v>
      </c>
      <c r="L153" s="2">
        <f t="shared" si="31"/>
        <v>0</v>
      </c>
      <c r="Z153" s="9">
        <v>0.04</v>
      </c>
      <c r="AA153" s="5">
        <v>2.8475999999999999</v>
      </c>
      <c r="AB153" s="10">
        <v>0.11</v>
      </c>
      <c r="AC153" s="5">
        <v>7.0474249999999996</v>
      </c>
      <c r="AL153" s="5" t="str">
        <f t="shared" si="24"/>
        <v/>
      </c>
      <c r="AN153" s="5" t="str">
        <f t="shared" si="25"/>
        <v/>
      </c>
      <c r="AP153" s="5" t="str">
        <f t="shared" si="26"/>
        <v/>
      </c>
      <c r="AS153" s="5">
        <f t="shared" si="27"/>
        <v>9.8950250000000004</v>
      </c>
      <c r="AT153" s="11">
        <f t="shared" si="28"/>
        <v>4.8560832017653167E-4</v>
      </c>
      <c r="AU153" s="5">
        <f t="shared" si="29"/>
        <v>0.48560832017653166</v>
      </c>
    </row>
    <row r="154" spans="1:47" x14ac:dyDescent="0.25">
      <c r="A154" s="1" t="s">
        <v>219</v>
      </c>
      <c r="B154" s="1" t="s">
        <v>217</v>
      </c>
      <c r="C154" s="1" t="s">
        <v>218</v>
      </c>
      <c r="D154" s="1" t="s">
        <v>52</v>
      </c>
      <c r="E154" s="1" t="s">
        <v>111</v>
      </c>
      <c r="F154" s="1" t="s">
        <v>214</v>
      </c>
      <c r="G154" s="1" t="s">
        <v>55</v>
      </c>
      <c r="H154" s="1" t="s">
        <v>194</v>
      </c>
      <c r="I154" s="2">
        <v>105.010084939</v>
      </c>
      <c r="J154" s="2">
        <v>0.02</v>
      </c>
      <c r="K154" s="2">
        <f t="shared" si="30"/>
        <v>0.02</v>
      </c>
      <c r="L154" s="2">
        <f t="shared" si="31"/>
        <v>0</v>
      </c>
      <c r="AB154" s="10">
        <v>0.02</v>
      </c>
      <c r="AC154" s="5">
        <v>1.28135</v>
      </c>
      <c r="AL154" s="5" t="str">
        <f t="shared" si="24"/>
        <v/>
      </c>
      <c r="AN154" s="5" t="str">
        <f t="shared" si="25"/>
        <v/>
      </c>
      <c r="AP154" s="5" t="str">
        <f t="shared" si="26"/>
        <v/>
      </c>
      <c r="AS154" s="5">
        <f t="shared" si="27"/>
        <v>1.28135</v>
      </c>
      <c r="AT154" s="11">
        <f t="shared" si="28"/>
        <v>6.288354208889809E-5</v>
      </c>
      <c r="AU154" s="5">
        <f t="shared" si="29"/>
        <v>6.2883542088898098E-2</v>
      </c>
    </row>
    <row r="155" spans="1:47" x14ac:dyDescent="0.25">
      <c r="A155" s="1" t="s">
        <v>219</v>
      </c>
      <c r="B155" s="1" t="s">
        <v>217</v>
      </c>
      <c r="C155" s="1" t="s">
        <v>218</v>
      </c>
      <c r="D155" s="1" t="s">
        <v>52</v>
      </c>
      <c r="E155" s="1" t="s">
        <v>76</v>
      </c>
      <c r="F155" s="1" t="s">
        <v>214</v>
      </c>
      <c r="G155" s="1" t="s">
        <v>55</v>
      </c>
      <c r="H155" s="1" t="s">
        <v>194</v>
      </c>
      <c r="I155" s="2">
        <v>105.010084939</v>
      </c>
      <c r="J155" s="2">
        <v>39.33</v>
      </c>
      <c r="K155" s="2">
        <f t="shared" si="30"/>
        <v>33.39</v>
      </c>
      <c r="L155" s="2">
        <f t="shared" si="31"/>
        <v>5.9399999999999995</v>
      </c>
      <c r="M155" s="3">
        <v>5.55</v>
      </c>
      <c r="P155" s="6">
        <v>0.11</v>
      </c>
      <c r="Q155" s="5">
        <v>146.39625000000001</v>
      </c>
      <c r="R155" s="7">
        <v>4.9400000000000004</v>
      </c>
      <c r="S155" s="5">
        <v>2930.6550000000002</v>
      </c>
      <c r="T155" s="8">
        <v>6.68</v>
      </c>
      <c r="U155" s="5">
        <v>1188.873</v>
      </c>
      <c r="Z155" s="9">
        <v>6.48</v>
      </c>
      <c r="AA155" s="5">
        <v>461.31119999999999</v>
      </c>
      <c r="AB155" s="10">
        <v>15.18</v>
      </c>
      <c r="AC155" s="5">
        <v>972.54464999999993</v>
      </c>
      <c r="AL155" s="5" t="str">
        <f t="shared" si="24"/>
        <v/>
      </c>
      <c r="AN155" s="5" t="str">
        <f t="shared" si="25"/>
        <v/>
      </c>
      <c r="AP155" s="5" t="str">
        <f t="shared" si="26"/>
        <v/>
      </c>
      <c r="AR155" s="2">
        <v>0.39</v>
      </c>
      <c r="AS155" s="5">
        <f t="shared" si="27"/>
        <v>5699.7800999999999</v>
      </c>
      <c r="AT155" s="11">
        <f t="shared" si="28"/>
        <v>0.27972245039670174</v>
      </c>
      <c r="AU155" s="5">
        <f t="shared" si="29"/>
        <v>279.72245039670173</v>
      </c>
    </row>
    <row r="156" spans="1:47" x14ac:dyDescent="0.25">
      <c r="A156" s="1" t="s">
        <v>219</v>
      </c>
      <c r="B156" s="1" t="s">
        <v>217</v>
      </c>
      <c r="C156" s="1" t="s">
        <v>218</v>
      </c>
      <c r="D156" s="1" t="s">
        <v>52</v>
      </c>
      <c r="E156" s="1" t="s">
        <v>112</v>
      </c>
      <c r="F156" s="1" t="s">
        <v>214</v>
      </c>
      <c r="G156" s="1" t="s">
        <v>55</v>
      </c>
      <c r="H156" s="1" t="s">
        <v>194</v>
      </c>
      <c r="I156" s="2">
        <v>105.010084939</v>
      </c>
      <c r="J156" s="2">
        <v>28.68</v>
      </c>
      <c r="K156" s="2">
        <f t="shared" si="30"/>
        <v>28.689999999999998</v>
      </c>
      <c r="L156" s="2">
        <f t="shared" si="31"/>
        <v>0</v>
      </c>
      <c r="P156" s="6">
        <v>8.32</v>
      </c>
      <c r="Q156" s="5">
        <v>11072.88</v>
      </c>
      <c r="R156" s="7">
        <v>4.26</v>
      </c>
      <c r="S156" s="5">
        <v>2527.2449999999999</v>
      </c>
      <c r="Z156" s="9">
        <v>11.78</v>
      </c>
      <c r="AA156" s="5">
        <v>838.61819999999989</v>
      </c>
      <c r="AB156" s="10">
        <v>4.33</v>
      </c>
      <c r="AC156" s="5">
        <v>277.41227500000002</v>
      </c>
      <c r="AL156" s="5" t="str">
        <f t="shared" si="24"/>
        <v/>
      </c>
      <c r="AN156" s="5" t="str">
        <f t="shared" si="25"/>
        <v/>
      </c>
      <c r="AP156" s="5" t="str">
        <f t="shared" si="26"/>
        <v/>
      </c>
      <c r="AS156" s="5">
        <f>SUM(O156,Q156,S156,U156,W156,Y156,AA156,AC156,AF156,AH156,AJ156)</f>
        <v>14716.155475000001</v>
      </c>
      <c r="AT156" s="11">
        <f t="shared" si="28"/>
        <v>0.72221015506998931</v>
      </c>
      <c r="AU156" s="5">
        <f t="shared" si="29"/>
        <v>722.21015506998936</v>
      </c>
    </row>
    <row r="157" spans="1:47" x14ac:dyDescent="0.25">
      <c r="A157" s="1" t="s">
        <v>219</v>
      </c>
      <c r="B157" s="1" t="s">
        <v>217</v>
      </c>
      <c r="C157" s="1" t="s">
        <v>218</v>
      </c>
      <c r="D157" s="1" t="s">
        <v>52</v>
      </c>
      <c r="E157" s="1" t="s">
        <v>77</v>
      </c>
      <c r="F157" s="1" t="s">
        <v>214</v>
      </c>
      <c r="G157" s="1" t="s">
        <v>55</v>
      </c>
      <c r="H157" s="1" t="s">
        <v>194</v>
      </c>
      <c r="I157" s="2">
        <v>105.010084939</v>
      </c>
      <c r="J157" s="2">
        <v>35.56</v>
      </c>
      <c r="K157" s="2">
        <f t="shared" si="30"/>
        <v>34.049999999999997</v>
      </c>
      <c r="L157" s="2">
        <f t="shared" si="31"/>
        <v>1.5</v>
      </c>
      <c r="M157" s="3">
        <v>0.98</v>
      </c>
      <c r="P157" s="6">
        <v>18.739999999999998</v>
      </c>
      <c r="Q157" s="5">
        <v>24940.5975</v>
      </c>
      <c r="R157" s="7">
        <v>3.07</v>
      </c>
      <c r="S157" s="5">
        <v>1821.2774999999999</v>
      </c>
      <c r="Z157" s="9">
        <v>0.91</v>
      </c>
      <c r="AA157" s="5">
        <v>64.782899999999998</v>
      </c>
      <c r="AB157" s="10">
        <v>11.33</v>
      </c>
      <c r="AC157" s="5">
        <v>725.88477499999999</v>
      </c>
      <c r="AL157" s="5" t="str">
        <f t="shared" si="24"/>
        <v/>
      </c>
      <c r="AN157" s="5" t="str">
        <f t="shared" si="25"/>
        <v/>
      </c>
      <c r="AP157" s="5" t="str">
        <f t="shared" si="26"/>
        <v/>
      </c>
      <c r="AR157" s="2">
        <v>0.52</v>
      </c>
      <c r="AS157" s="5">
        <f t="shared" si="27"/>
        <v>27552.542674999997</v>
      </c>
      <c r="AT157" s="11">
        <f t="shared" si="28"/>
        <v>1.3521687883556586</v>
      </c>
      <c r="AU157" s="5">
        <f t="shared" si="29"/>
        <v>1352.1687883556588</v>
      </c>
    </row>
    <row r="158" spans="1:47" x14ac:dyDescent="0.25">
      <c r="A158" s="1" t="s">
        <v>219</v>
      </c>
      <c r="B158" s="1" t="s">
        <v>217</v>
      </c>
      <c r="C158" s="1" t="s">
        <v>218</v>
      </c>
      <c r="D158" s="1" t="s">
        <v>52</v>
      </c>
      <c r="E158" s="1" t="s">
        <v>78</v>
      </c>
      <c r="F158" s="1" t="s">
        <v>214</v>
      </c>
      <c r="G158" s="1" t="s">
        <v>55</v>
      </c>
      <c r="H158" s="1" t="s">
        <v>194</v>
      </c>
      <c r="I158" s="2">
        <v>105.010084939</v>
      </c>
      <c r="J158" s="2">
        <v>1.18</v>
      </c>
      <c r="K158" s="2">
        <f t="shared" si="30"/>
        <v>0</v>
      </c>
      <c r="L158" s="2">
        <f t="shared" si="31"/>
        <v>1.17</v>
      </c>
      <c r="AL158" s="5" t="str">
        <f t="shared" si="24"/>
        <v/>
      </c>
      <c r="AN158" s="5" t="str">
        <f t="shared" si="25"/>
        <v/>
      </c>
      <c r="AP158" s="5" t="str">
        <f t="shared" si="26"/>
        <v/>
      </c>
      <c r="AR158" s="2">
        <v>1.17</v>
      </c>
      <c r="AS158" s="5">
        <f t="shared" si="27"/>
        <v>0</v>
      </c>
      <c r="AT158" s="11">
        <f t="shared" si="28"/>
        <v>0</v>
      </c>
      <c r="AU158" s="5">
        <f t="shared" si="29"/>
        <v>0</v>
      </c>
    </row>
    <row r="159" spans="1:47" x14ac:dyDescent="0.25">
      <c r="A159" s="1" t="s">
        <v>220</v>
      </c>
      <c r="B159" s="1" t="s">
        <v>217</v>
      </c>
      <c r="C159" s="1" t="s">
        <v>218</v>
      </c>
      <c r="D159" s="1" t="s">
        <v>52</v>
      </c>
      <c r="E159" s="1" t="s">
        <v>76</v>
      </c>
      <c r="F159" s="1" t="s">
        <v>214</v>
      </c>
      <c r="G159" s="1" t="s">
        <v>55</v>
      </c>
      <c r="H159" s="1" t="s">
        <v>194</v>
      </c>
      <c r="I159" s="2">
        <v>7.3277462997200002</v>
      </c>
      <c r="J159" s="2">
        <v>0.82</v>
      </c>
      <c r="K159" s="2">
        <f t="shared" si="30"/>
        <v>0.82000000000000006</v>
      </c>
      <c r="L159" s="2">
        <f t="shared" si="31"/>
        <v>0</v>
      </c>
      <c r="Z159" s="9">
        <v>0.4</v>
      </c>
      <c r="AA159" s="5">
        <v>28.475999999999999</v>
      </c>
      <c r="AB159" s="10">
        <v>0.42</v>
      </c>
      <c r="AC159" s="5">
        <v>26.908349999999999</v>
      </c>
      <c r="AL159" s="5" t="str">
        <f t="shared" si="24"/>
        <v/>
      </c>
      <c r="AN159" s="5" t="str">
        <f t="shared" si="25"/>
        <v/>
      </c>
      <c r="AP159" s="5" t="str">
        <f t="shared" si="26"/>
        <v/>
      </c>
      <c r="AS159" s="5">
        <f t="shared" si="27"/>
        <v>55.384349999999998</v>
      </c>
      <c r="AT159" s="11">
        <f t="shared" si="28"/>
        <v>2.7180427707427816E-3</v>
      </c>
      <c r="AU159" s="5">
        <f t="shared" si="29"/>
        <v>2.7180427707427817</v>
      </c>
    </row>
    <row r="160" spans="1:47" x14ac:dyDescent="0.25">
      <c r="A160" s="1" t="s">
        <v>220</v>
      </c>
      <c r="B160" s="1" t="s">
        <v>217</v>
      </c>
      <c r="C160" s="1" t="s">
        <v>218</v>
      </c>
      <c r="D160" s="1" t="s">
        <v>52</v>
      </c>
      <c r="E160" s="1" t="s">
        <v>112</v>
      </c>
      <c r="F160" s="1" t="s">
        <v>214</v>
      </c>
      <c r="G160" s="1" t="s">
        <v>55</v>
      </c>
      <c r="H160" s="1" t="s">
        <v>194</v>
      </c>
      <c r="I160" s="2">
        <v>7.3277462997200002</v>
      </c>
      <c r="J160" s="2">
        <v>6.51</v>
      </c>
      <c r="K160" s="2">
        <f t="shared" si="30"/>
        <v>6.51</v>
      </c>
      <c r="L160" s="2">
        <f t="shared" si="31"/>
        <v>0</v>
      </c>
      <c r="Z160" s="9">
        <v>3.67</v>
      </c>
      <c r="AA160" s="5">
        <v>261.26729999999998</v>
      </c>
      <c r="AB160" s="10">
        <v>2.84</v>
      </c>
      <c r="AC160" s="5">
        <v>181.95169999999999</v>
      </c>
      <c r="AL160" s="5" t="str">
        <f t="shared" si="24"/>
        <v/>
      </c>
      <c r="AN160" s="5" t="str">
        <f t="shared" si="25"/>
        <v/>
      </c>
      <c r="AP160" s="5" t="str">
        <f t="shared" si="26"/>
        <v/>
      </c>
      <c r="AS160" s="5">
        <f t="shared" si="27"/>
        <v>443.21899999999994</v>
      </c>
      <c r="AT160" s="11">
        <f t="shared" si="28"/>
        <v>2.1751418926210107E-2</v>
      </c>
      <c r="AU160" s="5">
        <f t="shared" si="29"/>
        <v>21.751418926210107</v>
      </c>
    </row>
    <row r="161" spans="1:47" x14ac:dyDescent="0.25">
      <c r="A161" s="1" t="s">
        <v>221</v>
      </c>
      <c r="B161" s="1" t="s">
        <v>222</v>
      </c>
      <c r="C161" s="1" t="s">
        <v>223</v>
      </c>
      <c r="D161" s="1" t="s">
        <v>52</v>
      </c>
      <c r="E161" s="1" t="s">
        <v>111</v>
      </c>
      <c r="F161" s="1" t="s">
        <v>214</v>
      </c>
      <c r="G161" s="1" t="s">
        <v>55</v>
      </c>
      <c r="H161" s="1" t="s">
        <v>194</v>
      </c>
      <c r="I161" s="2">
        <v>2.5586211426199998</v>
      </c>
      <c r="J161" s="2">
        <v>2.04</v>
      </c>
      <c r="K161" s="2">
        <f t="shared" si="30"/>
        <v>2.04</v>
      </c>
      <c r="L161" s="2">
        <f t="shared" si="31"/>
        <v>0</v>
      </c>
      <c r="Z161" s="9">
        <v>1.35</v>
      </c>
      <c r="AA161" s="5">
        <v>96.106499999999997</v>
      </c>
      <c r="AB161" s="10">
        <v>0.69</v>
      </c>
      <c r="AC161" s="5">
        <v>44.206574999999987</v>
      </c>
      <c r="AL161" s="5" t="str">
        <f t="shared" si="24"/>
        <v/>
      </c>
      <c r="AN161" s="5" t="str">
        <f t="shared" si="25"/>
        <v/>
      </c>
      <c r="AP161" s="5" t="str">
        <f t="shared" si="26"/>
        <v/>
      </c>
      <c r="AS161" s="5">
        <f t="shared" si="27"/>
        <v>140.31307499999997</v>
      </c>
      <c r="AT161" s="11">
        <f t="shared" si="28"/>
        <v>6.8860055077732182E-3</v>
      </c>
      <c r="AU161" s="5">
        <f t="shared" si="29"/>
        <v>6.8860055077732181</v>
      </c>
    </row>
    <row r="162" spans="1:47" x14ac:dyDescent="0.25">
      <c r="A162" s="1" t="s">
        <v>224</v>
      </c>
      <c r="B162" s="1" t="s">
        <v>225</v>
      </c>
      <c r="C162" s="1" t="s">
        <v>226</v>
      </c>
      <c r="D162" s="1" t="s">
        <v>280</v>
      </c>
      <c r="E162" s="1" t="s">
        <v>66</v>
      </c>
      <c r="F162" s="1" t="s">
        <v>214</v>
      </c>
      <c r="G162" s="1" t="s">
        <v>55</v>
      </c>
      <c r="H162" s="1" t="s">
        <v>194</v>
      </c>
      <c r="I162" s="2">
        <v>75.608773350999996</v>
      </c>
      <c r="J162" s="2">
        <v>21.14</v>
      </c>
      <c r="K162" s="2">
        <f t="shared" si="30"/>
        <v>0</v>
      </c>
      <c r="L162" s="2">
        <f t="shared" si="31"/>
        <v>21.14</v>
      </c>
      <c r="AL162" s="5" t="str">
        <f t="shared" si="24"/>
        <v/>
      </c>
      <c r="AN162" s="5" t="str">
        <f t="shared" si="25"/>
        <v/>
      </c>
      <c r="AP162" s="5" t="str">
        <f t="shared" si="26"/>
        <v/>
      </c>
      <c r="AR162" s="2">
        <v>21.14</v>
      </c>
      <c r="AS162" s="5">
        <f t="shared" si="27"/>
        <v>0</v>
      </c>
      <c r="AT162" s="11">
        <f t="shared" si="28"/>
        <v>0</v>
      </c>
      <c r="AU162" s="5">
        <f t="shared" si="29"/>
        <v>0</v>
      </c>
    </row>
    <row r="163" spans="1:47" x14ac:dyDescent="0.25">
      <c r="A163" s="1" t="s">
        <v>224</v>
      </c>
      <c r="B163" s="1" t="s">
        <v>225</v>
      </c>
      <c r="C163" s="1" t="s">
        <v>226</v>
      </c>
      <c r="D163" s="1" t="s">
        <v>280</v>
      </c>
      <c r="E163" s="1" t="s">
        <v>78</v>
      </c>
      <c r="F163" s="1" t="s">
        <v>214</v>
      </c>
      <c r="G163" s="1" t="s">
        <v>55</v>
      </c>
      <c r="H163" s="1" t="s">
        <v>194</v>
      </c>
      <c r="I163" s="2">
        <v>75.608773350999996</v>
      </c>
      <c r="J163" s="2">
        <v>38.630000000000003</v>
      </c>
      <c r="K163" s="2">
        <f t="shared" si="30"/>
        <v>0</v>
      </c>
      <c r="L163" s="2">
        <f t="shared" si="31"/>
        <v>38.630000000000003</v>
      </c>
      <c r="AL163" s="5" t="str">
        <f t="shared" si="24"/>
        <v/>
      </c>
      <c r="AN163" s="5" t="str">
        <f t="shared" si="25"/>
        <v/>
      </c>
      <c r="AP163" s="5" t="str">
        <f t="shared" si="26"/>
        <v/>
      </c>
      <c r="AR163" s="2">
        <v>38.630000000000003</v>
      </c>
      <c r="AS163" s="5">
        <f t="shared" si="27"/>
        <v>0</v>
      </c>
      <c r="AT163" s="11">
        <f t="shared" si="28"/>
        <v>0</v>
      </c>
      <c r="AU163" s="5">
        <f t="shared" si="29"/>
        <v>0</v>
      </c>
    </row>
    <row r="164" spans="1:47" x14ac:dyDescent="0.25">
      <c r="A164" s="1" t="s">
        <v>224</v>
      </c>
      <c r="B164" s="1" t="s">
        <v>225</v>
      </c>
      <c r="C164" s="1" t="s">
        <v>226</v>
      </c>
      <c r="D164" s="1" t="s">
        <v>280</v>
      </c>
      <c r="E164" s="1" t="s">
        <v>83</v>
      </c>
      <c r="F164" s="1" t="s">
        <v>214</v>
      </c>
      <c r="G164" s="1" t="s">
        <v>55</v>
      </c>
      <c r="H164" s="1" t="s">
        <v>194</v>
      </c>
      <c r="I164" s="2">
        <v>75.608773350999996</v>
      </c>
      <c r="J164" s="2">
        <v>15.85</v>
      </c>
      <c r="K164" s="2">
        <f t="shared" si="30"/>
        <v>0</v>
      </c>
      <c r="L164" s="2">
        <f t="shared" si="31"/>
        <v>15.85</v>
      </c>
      <c r="AL164" s="5" t="str">
        <f t="shared" si="24"/>
        <v/>
      </c>
      <c r="AN164" s="5" t="str">
        <f t="shared" si="25"/>
        <v/>
      </c>
      <c r="AP164" s="5" t="str">
        <f t="shared" si="26"/>
        <v/>
      </c>
      <c r="AR164" s="2">
        <v>15.85</v>
      </c>
      <c r="AS164" s="5">
        <f t="shared" si="27"/>
        <v>0</v>
      </c>
      <c r="AT164" s="11">
        <f t="shared" si="28"/>
        <v>0</v>
      </c>
      <c r="AU164" s="5">
        <f t="shared" si="29"/>
        <v>0</v>
      </c>
    </row>
    <row r="165" spans="1:47" x14ac:dyDescent="0.25">
      <c r="A165" s="1" t="s">
        <v>227</v>
      </c>
      <c r="B165" s="1" t="s">
        <v>125</v>
      </c>
      <c r="C165" s="1" t="s">
        <v>226</v>
      </c>
      <c r="D165" s="1" t="s">
        <v>280</v>
      </c>
      <c r="E165" s="1" t="s">
        <v>66</v>
      </c>
      <c r="F165" s="1" t="s">
        <v>214</v>
      </c>
      <c r="G165" s="1" t="s">
        <v>55</v>
      </c>
      <c r="H165" s="1" t="s">
        <v>194</v>
      </c>
      <c r="I165" s="2">
        <v>14.417867665299999</v>
      </c>
      <c r="J165" s="2">
        <v>2.1</v>
      </c>
      <c r="K165" s="2">
        <f t="shared" si="30"/>
        <v>0</v>
      </c>
      <c r="L165" s="2">
        <f t="shared" si="31"/>
        <v>2.1</v>
      </c>
      <c r="AL165" s="5" t="str">
        <f t="shared" si="24"/>
        <v/>
      </c>
      <c r="AN165" s="5" t="str">
        <f t="shared" si="25"/>
        <v/>
      </c>
      <c r="AP165" s="5" t="str">
        <f t="shared" si="26"/>
        <v/>
      </c>
      <c r="AR165" s="2">
        <v>2.1</v>
      </c>
      <c r="AS165" s="5">
        <f t="shared" si="27"/>
        <v>0</v>
      </c>
      <c r="AT165" s="11">
        <f t="shared" si="28"/>
        <v>0</v>
      </c>
      <c r="AU165" s="5">
        <f t="shared" si="29"/>
        <v>0</v>
      </c>
    </row>
    <row r="166" spans="1:47" x14ac:dyDescent="0.25">
      <c r="A166" s="1" t="s">
        <v>227</v>
      </c>
      <c r="B166" s="1" t="s">
        <v>125</v>
      </c>
      <c r="C166" s="1" t="s">
        <v>226</v>
      </c>
      <c r="D166" s="1" t="s">
        <v>280</v>
      </c>
      <c r="E166" s="1" t="s">
        <v>83</v>
      </c>
      <c r="F166" s="1" t="s">
        <v>214</v>
      </c>
      <c r="G166" s="1" t="s">
        <v>55</v>
      </c>
      <c r="H166" s="1" t="s">
        <v>194</v>
      </c>
      <c r="I166" s="2">
        <v>14.417867665299999</v>
      </c>
      <c r="J166" s="2">
        <v>12.32</v>
      </c>
      <c r="K166" s="2">
        <f t="shared" si="30"/>
        <v>0</v>
      </c>
      <c r="L166" s="2">
        <f t="shared" si="31"/>
        <v>12.32</v>
      </c>
      <c r="AL166" s="5" t="str">
        <f t="shared" si="24"/>
        <v/>
      </c>
      <c r="AN166" s="5" t="str">
        <f t="shared" si="25"/>
        <v/>
      </c>
      <c r="AP166" s="5" t="str">
        <f t="shared" si="26"/>
        <v/>
      </c>
      <c r="AR166" s="2">
        <v>12.32</v>
      </c>
      <c r="AS166" s="5">
        <f t="shared" si="27"/>
        <v>0</v>
      </c>
      <c r="AT166" s="11">
        <f t="shared" si="28"/>
        <v>0</v>
      </c>
      <c r="AU166" s="5">
        <f t="shared" si="29"/>
        <v>0</v>
      </c>
    </row>
    <row r="167" spans="1:47" x14ac:dyDescent="0.25">
      <c r="A167" s="1" t="s">
        <v>228</v>
      </c>
      <c r="B167" s="1" t="s">
        <v>125</v>
      </c>
      <c r="C167" s="1" t="s">
        <v>226</v>
      </c>
      <c r="D167" s="1" t="s">
        <v>280</v>
      </c>
      <c r="E167" s="1" t="s">
        <v>65</v>
      </c>
      <c r="F167" s="1" t="s">
        <v>214</v>
      </c>
      <c r="G167" s="1" t="s">
        <v>55</v>
      </c>
      <c r="H167" s="1" t="s">
        <v>194</v>
      </c>
      <c r="I167" s="2">
        <v>39.863623416499998</v>
      </c>
      <c r="J167" s="2">
        <v>39.869999999999997</v>
      </c>
      <c r="K167" s="2">
        <f t="shared" si="30"/>
        <v>0</v>
      </c>
      <c r="L167" s="2">
        <f t="shared" si="31"/>
        <v>39.869999999999997</v>
      </c>
      <c r="AL167" s="5" t="str">
        <f t="shared" si="24"/>
        <v/>
      </c>
      <c r="AN167" s="5" t="str">
        <f t="shared" si="25"/>
        <v/>
      </c>
      <c r="AP167" s="5" t="str">
        <f t="shared" si="26"/>
        <v/>
      </c>
      <c r="AR167" s="2">
        <v>39.869999999999997</v>
      </c>
      <c r="AS167" s="5">
        <f t="shared" si="27"/>
        <v>0</v>
      </c>
      <c r="AT167" s="11">
        <f t="shared" si="28"/>
        <v>0</v>
      </c>
      <c r="AU167" s="5">
        <f t="shared" si="29"/>
        <v>0</v>
      </c>
    </row>
    <row r="168" spans="1:47" x14ac:dyDescent="0.25">
      <c r="A168" s="1" t="s">
        <v>229</v>
      </c>
      <c r="B168" s="1" t="s">
        <v>125</v>
      </c>
      <c r="C168" s="1" t="s">
        <v>226</v>
      </c>
      <c r="D168" s="1" t="s">
        <v>280</v>
      </c>
      <c r="E168" s="1" t="s">
        <v>66</v>
      </c>
      <c r="F168" s="1" t="s">
        <v>214</v>
      </c>
      <c r="G168" s="1" t="s">
        <v>55</v>
      </c>
      <c r="H168" s="1" t="s">
        <v>194</v>
      </c>
      <c r="I168" s="2">
        <v>28.297674690499999</v>
      </c>
      <c r="J168" s="2">
        <v>16.649999999999999</v>
      </c>
      <c r="K168" s="2">
        <f t="shared" si="30"/>
        <v>0</v>
      </c>
      <c r="L168" s="2">
        <f t="shared" si="31"/>
        <v>16.649999999999999</v>
      </c>
      <c r="AL168" s="5" t="str">
        <f t="shared" si="24"/>
        <v/>
      </c>
      <c r="AN168" s="5" t="str">
        <f t="shared" si="25"/>
        <v/>
      </c>
      <c r="AP168" s="5" t="str">
        <f t="shared" si="26"/>
        <v/>
      </c>
      <c r="AR168" s="2">
        <v>16.649999999999999</v>
      </c>
      <c r="AS168" s="5">
        <f t="shared" si="27"/>
        <v>0</v>
      </c>
      <c r="AT168" s="11">
        <f t="shared" si="28"/>
        <v>0</v>
      </c>
      <c r="AU168" s="5">
        <f t="shared" si="29"/>
        <v>0</v>
      </c>
    </row>
    <row r="169" spans="1:47" x14ac:dyDescent="0.25">
      <c r="A169" s="1" t="s">
        <v>229</v>
      </c>
      <c r="B169" s="1" t="s">
        <v>125</v>
      </c>
      <c r="C169" s="1" t="s">
        <v>226</v>
      </c>
      <c r="D169" s="1" t="s">
        <v>280</v>
      </c>
      <c r="E169" s="1" t="s">
        <v>83</v>
      </c>
      <c r="F169" s="1" t="s">
        <v>214</v>
      </c>
      <c r="G169" s="1" t="s">
        <v>55</v>
      </c>
      <c r="H169" s="1" t="s">
        <v>194</v>
      </c>
      <c r="I169" s="2">
        <v>28.297674690499999</v>
      </c>
      <c r="J169" s="2">
        <v>11.65</v>
      </c>
      <c r="K169" s="2">
        <f t="shared" si="30"/>
        <v>0</v>
      </c>
      <c r="L169" s="2">
        <f t="shared" si="31"/>
        <v>11.65</v>
      </c>
      <c r="AL169" s="5" t="str">
        <f t="shared" si="24"/>
        <v/>
      </c>
      <c r="AN169" s="5" t="str">
        <f t="shared" si="25"/>
        <v/>
      </c>
      <c r="AP169" s="5" t="str">
        <f t="shared" si="26"/>
        <v/>
      </c>
      <c r="AR169" s="2">
        <v>11.65</v>
      </c>
      <c r="AS169" s="5">
        <f t="shared" si="27"/>
        <v>0</v>
      </c>
      <c r="AT169" s="11">
        <f t="shared" si="28"/>
        <v>0</v>
      </c>
      <c r="AU169" s="5">
        <f t="shared" si="29"/>
        <v>0</v>
      </c>
    </row>
    <row r="170" spans="1:47" x14ac:dyDescent="0.25">
      <c r="A170" s="1" t="s">
        <v>230</v>
      </c>
      <c r="B170" s="1" t="s">
        <v>125</v>
      </c>
      <c r="C170" s="1" t="s">
        <v>226</v>
      </c>
      <c r="D170" s="1" t="s">
        <v>280</v>
      </c>
      <c r="E170" s="1" t="s">
        <v>84</v>
      </c>
      <c r="F170" s="1" t="s">
        <v>214</v>
      </c>
      <c r="G170" s="1" t="s">
        <v>55</v>
      </c>
      <c r="H170" s="1" t="s">
        <v>194</v>
      </c>
      <c r="I170" s="2">
        <v>35.930821141599999</v>
      </c>
      <c r="J170" s="2">
        <v>35.93</v>
      </c>
      <c r="K170" s="2">
        <f t="shared" si="30"/>
        <v>0</v>
      </c>
      <c r="L170" s="2">
        <f t="shared" si="31"/>
        <v>35.93</v>
      </c>
      <c r="AL170" s="5" t="str">
        <f t="shared" si="24"/>
        <v/>
      </c>
      <c r="AN170" s="5" t="str">
        <f t="shared" si="25"/>
        <v/>
      </c>
      <c r="AP170" s="5" t="str">
        <f t="shared" si="26"/>
        <v/>
      </c>
      <c r="AR170" s="2">
        <v>35.93</v>
      </c>
      <c r="AS170" s="5">
        <f t="shared" si="27"/>
        <v>0</v>
      </c>
      <c r="AT170" s="11">
        <f t="shared" si="28"/>
        <v>0</v>
      </c>
      <c r="AU170" s="5">
        <f t="shared" si="29"/>
        <v>0</v>
      </c>
    </row>
    <row r="171" spans="1:47" x14ac:dyDescent="0.25">
      <c r="A171" s="1" t="s">
        <v>231</v>
      </c>
      <c r="B171" s="1" t="s">
        <v>225</v>
      </c>
      <c r="C171" s="1" t="s">
        <v>226</v>
      </c>
      <c r="D171" s="1" t="s">
        <v>280</v>
      </c>
      <c r="E171" s="1" t="s">
        <v>59</v>
      </c>
      <c r="F171" s="1" t="s">
        <v>232</v>
      </c>
      <c r="G171" s="1" t="s">
        <v>55</v>
      </c>
      <c r="H171" s="1" t="s">
        <v>194</v>
      </c>
      <c r="I171" s="2">
        <v>100.148529248</v>
      </c>
      <c r="J171" s="2">
        <v>20.190000000000001</v>
      </c>
      <c r="K171" s="2">
        <f t="shared" si="30"/>
        <v>0</v>
      </c>
      <c r="L171" s="2">
        <f t="shared" si="31"/>
        <v>7.77</v>
      </c>
      <c r="AL171" s="5" t="str">
        <f t="shared" si="24"/>
        <v/>
      </c>
      <c r="AN171" s="5" t="str">
        <f t="shared" si="25"/>
        <v/>
      </c>
      <c r="AP171" s="5" t="str">
        <f t="shared" si="26"/>
        <v/>
      </c>
      <c r="AR171" s="2">
        <v>7.77</v>
      </c>
      <c r="AS171" s="5">
        <f t="shared" si="27"/>
        <v>0</v>
      </c>
      <c r="AT171" s="11">
        <f t="shared" si="28"/>
        <v>0</v>
      </c>
      <c r="AU171" s="5">
        <f t="shared" si="29"/>
        <v>0</v>
      </c>
    </row>
    <row r="172" spans="1:47" x14ac:dyDescent="0.25">
      <c r="A172" s="1" t="s">
        <v>231</v>
      </c>
      <c r="B172" s="1" t="s">
        <v>225</v>
      </c>
      <c r="C172" s="1" t="s">
        <v>226</v>
      </c>
      <c r="D172" s="1" t="s">
        <v>280</v>
      </c>
      <c r="E172" s="1" t="s">
        <v>53</v>
      </c>
      <c r="F172" s="1" t="s">
        <v>232</v>
      </c>
      <c r="G172" s="1" t="s">
        <v>55</v>
      </c>
      <c r="H172" s="1" t="s">
        <v>194</v>
      </c>
      <c r="I172" s="2">
        <v>100.148529248</v>
      </c>
      <c r="J172" s="2">
        <v>37.21</v>
      </c>
      <c r="K172" s="2">
        <f t="shared" si="30"/>
        <v>0</v>
      </c>
      <c r="L172" s="2">
        <f t="shared" si="31"/>
        <v>10.61</v>
      </c>
      <c r="AL172" s="5" t="str">
        <f t="shared" si="24"/>
        <v/>
      </c>
      <c r="AN172" s="5" t="str">
        <f t="shared" si="25"/>
        <v/>
      </c>
      <c r="AP172" s="5" t="str">
        <f t="shared" si="26"/>
        <v/>
      </c>
      <c r="AR172" s="2">
        <v>10.61</v>
      </c>
      <c r="AS172" s="5">
        <f t="shared" si="27"/>
        <v>0</v>
      </c>
      <c r="AT172" s="11">
        <f t="shared" si="28"/>
        <v>0</v>
      </c>
      <c r="AU172" s="5">
        <f t="shared" si="29"/>
        <v>0</v>
      </c>
    </row>
    <row r="173" spans="1:47" x14ac:dyDescent="0.25">
      <c r="A173" s="1" t="s">
        <v>231</v>
      </c>
      <c r="B173" s="1" t="s">
        <v>225</v>
      </c>
      <c r="C173" s="1" t="s">
        <v>226</v>
      </c>
      <c r="D173" s="1" t="s">
        <v>280</v>
      </c>
      <c r="E173" s="1" t="s">
        <v>64</v>
      </c>
      <c r="F173" s="1" t="s">
        <v>232</v>
      </c>
      <c r="G173" s="1" t="s">
        <v>55</v>
      </c>
      <c r="H173" s="1" t="s">
        <v>194</v>
      </c>
      <c r="I173" s="2">
        <v>100.148529248</v>
      </c>
      <c r="J173" s="2">
        <v>18.649999999999999</v>
      </c>
      <c r="K173" s="2">
        <f t="shared" si="30"/>
        <v>0</v>
      </c>
      <c r="L173" s="2">
        <f t="shared" si="31"/>
        <v>3.1</v>
      </c>
      <c r="AL173" s="5" t="str">
        <f t="shared" si="24"/>
        <v/>
      </c>
      <c r="AN173" s="5" t="str">
        <f t="shared" si="25"/>
        <v/>
      </c>
      <c r="AP173" s="5" t="str">
        <f t="shared" si="26"/>
        <v/>
      </c>
      <c r="AR173" s="2">
        <v>3.1</v>
      </c>
      <c r="AS173" s="5">
        <f t="shared" si="27"/>
        <v>0</v>
      </c>
      <c r="AT173" s="11">
        <f t="shared" si="28"/>
        <v>0</v>
      </c>
      <c r="AU173" s="5">
        <f t="shared" si="29"/>
        <v>0</v>
      </c>
    </row>
    <row r="174" spans="1:47" x14ac:dyDescent="0.25">
      <c r="A174" s="1" t="s">
        <v>233</v>
      </c>
      <c r="B174" s="1" t="s">
        <v>121</v>
      </c>
      <c r="C174" s="1" t="s">
        <v>226</v>
      </c>
      <c r="D174" s="1" t="s">
        <v>280</v>
      </c>
      <c r="E174" s="1" t="s">
        <v>65</v>
      </c>
      <c r="F174" s="1" t="s">
        <v>232</v>
      </c>
      <c r="G174" s="1" t="s">
        <v>55</v>
      </c>
      <c r="H174" s="1" t="s">
        <v>194</v>
      </c>
      <c r="I174" s="2">
        <v>161.788623989</v>
      </c>
      <c r="J174" s="2">
        <v>35.39</v>
      </c>
      <c r="K174" s="2">
        <f t="shared" si="30"/>
        <v>0</v>
      </c>
      <c r="L174" s="2">
        <f t="shared" si="31"/>
        <v>0.6</v>
      </c>
      <c r="AL174" s="5" t="str">
        <f t="shared" si="24"/>
        <v/>
      </c>
      <c r="AN174" s="5" t="str">
        <f t="shared" si="25"/>
        <v/>
      </c>
      <c r="AP174" s="5" t="str">
        <f t="shared" si="26"/>
        <v/>
      </c>
      <c r="AR174" s="2">
        <v>0.6</v>
      </c>
      <c r="AS174" s="5">
        <f t="shared" si="27"/>
        <v>0</v>
      </c>
      <c r="AT174" s="11">
        <f t="shared" si="28"/>
        <v>0</v>
      </c>
      <c r="AU174" s="5">
        <f t="shared" si="29"/>
        <v>0</v>
      </c>
    </row>
    <row r="175" spans="1:47" x14ac:dyDescent="0.25">
      <c r="A175" s="1" t="s">
        <v>234</v>
      </c>
      <c r="B175" s="1" t="s">
        <v>125</v>
      </c>
      <c r="C175" s="1" t="s">
        <v>226</v>
      </c>
      <c r="D175" s="1" t="s">
        <v>280</v>
      </c>
      <c r="E175" s="1" t="s">
        <v>111</v>
      </c>
      <c r="F175" s="1" t="s">
        <v>232</v>
      </c>
      <c r="G175" s="1" t="s">
        <v>55</v>
      </c>
      <c r="H175" s="1" t="s">
        <v>194</v>
      </c>
      <c r="I175" s="2">
        <v>61.655143353699998</v>
      </c>
      <c r="J175" s="2">
        <v>39.74</v>
      </c>
      <c r="K175" s="2">
        <f t="shared" si="30"/>
        <v>0</v>
      </c>
      <c r="L175" s="2">
        <f t="shared" si="31"/>
        <v>39.74</v>
      </c>
      <c r="AL175" s="5" t="str">
        <f t="shared" si="24"/>
        <v/>
      </c>
      <c r="AN175" s="5" t="str">
        <f t="shared" si="25"/>
        <v/>
      </c>
      <c r="AP175" s="5" t="str">
        <f t="shared" si="26"/>
        <v/>
      </c>
      <c r="AR175" s="2">
        <v>39.74</v>
      </c>
      <c r="AS175" s="5">
        <f t="shared" si="27"/>
        <v>0</v>
      </c>
      <c r="AT175" s="11">
        <f t="shared" si="28"/>
        <v>0</v>
      </c>
      <c r="AU175" s="5">
        <f t="shared" si="29"/>
        <v>0</v>
      </c>
    </row>
    <row r="176" spans="1:47" x14ac:dyDescent="0.25">
      <c r="A176" s="1" t="s">
        <v>234</v>
      </c>
      <c r="B176" s="1" t="s">
        <v>125</v>
      </c>
      <c r="C176" s="1" t="s">
        <v>226</v>
      </c>
      <c r="D176" s="1" t="s">
        <v>280</v>
      </c>
      <c r="E176" s="1" t="s">
        <v>59</v>
      </c>
      <c r="F176" s="1" t="s">
        <v>232</v>
      </c>
      <c r="G176" s="1" t="s">
        <v>55</v>
      </c>
      <c r="H176" s="1" t="s">
        <v>194</v>
      </c>
      <c r="I176" s="2">
        <v>61.655143353699998</v>
      </c>
      <c r="J176" s="2">
        <v>19.309999999999999</v>
      </c>
      <c r="K176" s="2">
        <f t="shared" si="30"/>
        <v>0</v>
      </c>
      <c r="L176" s="2">
        <f t="shared" si="31"/>
        <v>19.309999999999999</v>
      </c>
      <c r="AL176" s="5" t="str">
        <f t="shared" si="24"/>
        <v/>
      </c>
      <c r="AN176" s="5" t="str">
        <f t="shared" si="25"/>
        <v/>
      </c>
      <c r="AP176" s="5" t="str">
        <f t="shared" si="26"/>
        <v/>
      </c>
      <c r="AR176" s="2">
        <v>19.309999999999999</v>
      </c>
      <c r="AS176" s="5">
        <f t="shared" si="27"/>
        <v>0</v>
      </c>
      <c r="AT176" s="11">
        <f t="shared" si="28"/>
        <v>0</v>
      </c>
      <c r="AU176" s="5">
        <f t="shared" si="29"/>
        <v>0</v>
      </c>
    </row>
    <row r="177" spans="1:47" x14ac:dyDescent="0.25">
      <c r="A177" s="1" t="s">
        <v>234</v>
      </c>
      <c r="B177" s="1" t="s">
        <v>125</v>
      </c>
      <c r="C177" s="1" t="s">
        <v>226</v>
      </c>
      <c r="D177" s="1" t="s">
        <v>280</v>
      </c>
      <c r="E177" s="1" t="s">
        <v>53</v>
      </c>
      <c r="F177" s="1" t="s">
        <v>232</v>
      </c>
      <c r="G177" s="1" t="s">
        <v>55</v>
      </c>
      <c r="H177" s="1" t="s">
        <v>194</v>
      </c>
      <c r="I177" s="2">
        <v>61.655143353699998</v>
      </c>
      <c r="J177" s="2">
        <v>2.61</v>
      </c>
      <c r="K177" s="2">
        <f t="shared" si="30"/>
        <v>0</v>
      </c>
      <c r="L177" s="2">
        <f t="shared" si="31"/>
        <v>2.61</v>
      </c>
      <c r="AL177" s="5" t="str">
        <f t="shared" si="24"/>
        <v/>
      </c>
      <c r="AN177" s="5" t="str">
        <f t="shared" si="25"/>
        <v/>
      </c>
      <c r="AP177" s="5" t="str">
        <f t="shared" si="26"/>
        <v/>
      </c>
      <c r="AR177" s="2">
        <v>2.61</v>
      </c>
      <c r="AS177" s="5">
        <f t="shared" si="27"/>
        <v>0</v>
      </c>
      <c r="AT177" s="11">
        <f t="shared" si="28"/>
        <v>0</v>
      </c>
      <c r="AU177" s="5">
        <f t="shared" si="29"/>
        <v>0</v>
      </c>
    </row>
    <row r="178" spans="1:47" x14ac:dyDescent="0.25">
      <c r="A178" s="1" t="s">
        <v>235</v>
      </c>
      <c r="B178" s="1" t="s">
        <v>125</v>
      </c>
      <c r="C178" s="1" t="s">
        <v>226</v>
      </c>
      <c r="D178" s="1" t="s">
        <v>280</v>
      </c>
      <c r="E178" s="1" t="s">
        <v>110</v>
      </c>
      <c r="F178" s="1" t="s">
        <v>232</v>
      </c>
      <c r="G178" s="1" t="s">
        <v>55</v>
      </c>
      <c r="H178" s="1" t="s">
        <v>194</v>
      </c>
      <c r="I178" s="2">
        <v>279.53907711900001</v>
      </c>
      <c r="J178" s="2">
        <v>36.340000000000003</v>
      </c>
      <c r="K178" s="2">
        <f t="shared" si="30"/>
        <v>0</v>
      </c>
      <c r="L178" s="2">
        <f t="shared" si="31"/>
        <v>35.58</v>
      </c>
      <c r="AL178" s="5" t="str">
        <f t="shared" si="24"/>
        <v/>
      </c>
      <c r="AQ178" s="2">
        <v>1.1100000000000001</v>
      </c>
      <c r="AR178" s="2">
        <v>34.47</v>
      </c>
      <c r="AS178" s="5">
        <f t="shared" si="27"/>
        <v>0</v>
      </c>
      <c r="AT178" s="11">
        <f t="shared" si="28"/>
        <v>0</v>
      </c>
      <c r="AU178" s="5">
        <f t="shared" si="29"/>
        <v>0</v>
      </c>
    </row>
    <row r="179" spans="1:47" x14ac:dyDescent="0.25">
      <c r="A179" s="1" t="s">
        <v>235</v>
      </c>
      <c r="B179" s="1" t="s">
        <v>125</v>
      </c>
      <c r="C179" s="1" t="s">
        <v>226</v>
      </c>
      <c r="D179" s="1" t="s">
        <v>280</v>
      </c>
      <c r="E179" s="1" t="s">
        <v>76</v>
      </c>
      <c r="F179" s="1" t="s">
        <v>232</v>
      </c>
      <c r="G179" s="1" t="s">
        <v>55</v>
      </c>
      <c r="H179" s="1" t="s">
        <v>194</v>
      </c>
      <c r="I179" s="2">
        <v>279.53907711900001</v>
      </c>
      <c r="J179" s="2">
        <v>39.74</v>
      </c>
      <c r="K179" s="2">
        <f t="shared" si="30"/>
        <v>0</v>
      </c>
      <c r="L179" s="2">
        <f t="shared" si="31"/>
        <v>39.74</v>
      </c>
      <c r="AL179" s="5" t="str">
        <f t="shared" si="24"/>
        <v/>
      </c>
      <c r="AR179" s="2">
        <v>39.74</v>
      </c>
      <c r="AS179" s="5">
        <f t="shared" si="27"/>
        <v>0</v>
      </c>
      <c r="AT179" s="11">
        <f t="shared" si="28"/>
        <v>0</v>
      </c>
      <c r="AU179" s="5">
        <f t="shared" si="29"/>
        <v>0</v>
      </c>
    </row>
    <row r="180" spans="1:47" x14ac:dyDescent="0.25">
      <c r="A180" s="1" t="s">
        <v>235</v>
      </c>
      <c r="B180" s="1" t="s">
        <v>125</v>
      </c>
      <c r="C180" s="1" t="s">
        <v>226</v>
      </c>
      <c r="D180" s="1" t="s">
        <v>280</v>
      </c>
      <c r="E180" s="1" t="s">
        <v>112</v>
      </c>
      <c r="F180" s="1" t="s">
        <v>232</v>
      </c>
      <c r="G180" s="1" t="s">
        <v>55</v>
      </c>
      <c r="H180" s="1" t="s">
        <v>194</v>
      </c>
      <c r="I180" s="2">
        <v>279.53907711900001</v>
      </c>
      <c r="J180" s="2">
        <v>36.799999999999997</v>
      </c>
      <c r="K180" s="2">
        <f t="shared" si="30"/>
        <v>0</v>
      </c>
      <c r="L180" s="2">
        <f t="shared" si="31"/>
        <v>36.799999999999997</v>
      </c>
      <c r="AL180" s="5" t="str">
        <f t="shared" si="24"/>
        <v/>
      </c>
      <c r="AR180" s="2">
        <v>36.799999999999997</v>
      </c>
      <c r="AS180" s="5">
        <f t="shared" si="27"/>
        <v>0</v>
      </c>
      <c r="AT180" s="11">
        <f t="shared" si="28"/>
        <v>0</v>
      </c>
      <c r="AU180" s="5">
        <f t="shared" si="29"/>
        <v>0</v>
      </c>
    </row>
    <row r="181" spans="1:47" x14ac:dyDescent="0.25">
      <c r="A181" s="1" t="s">
        <v>235</v>
      </c>
      <c r="B181" s="1" t="s">
        <v>125</v>
      </c>
      <c r="C181" s="1" t="s">
        <v>226</v>
      </c>
      <c r="D181" s="1" t="s">
        <v>280</v>
      </c>
      <c r="E181" s="1" t="s">
        <v>64</v>
      </c>
      <c r="F181" s="1" t="s">
        <v>232</v>
      </c>
      <c r="G181" s="1" t="s">
        <v>55</v>
      </c>
      <c r="H181" s="1" t="s">
        <v>194</v>
      </c>
      <c r="I181" s="2">
        <v>279.53907711900001</v>
      </c>
      <c r="J181" s="2">
        <v>12.99</v>
      </c>
      <c r="K181" s="2">
        <f t="shared" si="30"/>
        <v>0</v>
      </c>
      <c r="L181" s="2">
        <f t="shared" si="31"/>
        <v>12.58</v>
      </c>
      <c r="AL181" s="5" t="str">
        <f t="shared" si="24"/>
        <v/>
      </c>
      <c r="AR181" s="2">
        <v>12.58</v>
      </c>
      <c r="AS181" s="5">
        <f t="shared" si="27"/>
        <v>0</v>
      </c>
      <c r="AT181" s="11">
        <f t="shared" si="28"/>
        <v>0</v>
      </c>
      <c r="AU181" s="5">
        <f t="shared" si="29"/>
        <v>0</v>
      </c>
    </row>
    <row r="182" spans="1:47" x14ac:dyDescent="0.25">
      <c r="A182" s="1" t="s">
        <v>235</v>
      </c>
      <c r="B182" s="1" t="s">
        <v>125</v>
      </c>
      <c r="C182" s="1" t="s">
        <v>226</v>
      </c>
      <c r="D182" s="1" t="s">
        <v>280</v>
      </c>
      <c r="E182" s="1" t="s">
        <v>77</v>
      </c>
      <c r="F182" s="1" t="s">
        <v>232</v>
      </c>
      <c r="G182" s="1" t="s">
        <v>55</v>
      </c>
      <c r="H182" s="1" t="s">
        <v>194</v>
      </c>
      <c r="I182" s="2">
        <v>279.53907711900001</v>
      </c>
      <c r="J182" s="2">
        <v>36.96</v>
      </c>
      <c r="K182" s="2">
        <f t="shared" si="30"/>
        <v>0</v>
      </c>
      <c r="L182" s="2">
        <f t="shared" si="31"/>
        <v>36.950000000000003</v>
      </c>
      <c r="AL182" s="5" t="str">
        <f t="shared" si="24"/>
        <v/>
      </c>
      <c r="AR182" s="2">
        <v>36.950000000000003</v>
      </c>
      <c r="AS182" s="5">
        <f t="shared" si="27"/>
        <v>0</v>
      </c>
      <c r="AT182" s="11">
        <f t="shared" si="28"/>
        <v>0</v>
      </c>
      <c r="AU182" s="5">
        <f t="shared" si="29"/>
        <v>0</v>
      </c>
    </row>
    <row r="183" spans="1:47" x14ac:dyDescent="0.25">
      <c r="A183" s="1" t="s">
        <v>235</v>
      </c>
      <c r="B183" s="1" t="s">
        <v>125</v>
      </c>
      <c r="C183" s="1" t="s">
        <v>226</v>
      </c>
      <c r="D183" s="1" t="s">
        <v>280</v>
      </c>
      <c r="E183" s="1" t="s">
        <v>78</v>
      </c>
      <c r="F183" s="1" t="s">
        <v>232</v>
      </c>
      <c r="G183" s="1" t="s">
        <v>55</v>
      </c>
      <c r="H183" s="1" t="s">
        <v>194</v>
      </c>
      <c r="I183" s="2">
        <v>279.53907711900001</v>
      </c>
      <c r="J183" s="2">
        <v>38.96</v>
      </c>
      <c r="K183" s="2">
        <f t="shared" si="30"/>
        <v>0</v>
      </c>
      <c r="L183" s="2">
        <f t="shared" si="31"/>
        <v>38.94</v>
      </c>
      <c r="AL183" s="5" t="str">
        <f t="shared" si="24"/>
        <v/>
      </c>
      <c r="AR183" s="2">
        <v>38.94</v>
      </c>
      <c r="AS183" s="5">
        <f t="shared" si="27"/>
        <v>0</v>
      </c>
      <c r="AT183" s="11">
        <f t="shared" si="28"/>
        <v>0</v>
      </c>
      <c r="AU183" s="5">
        <f t="shared" si="29"/>
        <v>0</v>
      </c>
    </row>
    <row r="184" spans="1:47" x14ac:dyDescent="0.25">
      <c r="A184" s="1" t="s">
        <v>235</v>
      </c>
      <c r="B184" s="1" t="s">
        <v>125</v>
      </c>
      <c r="C184" s="1" t="s">
        <v>226</v>
      </c>
      <c r="D184" s="1" t="s">
        <v>280</v>
      </c>
      <c r="E184" s="1" t="s">
        <v>83</v>
      </c>
      <c r="F184" s="1" t="s">
        <v>232</v>
      </c>
      <c r="G184" s="1" t="s">
        <v>55</v>
      </c>
      <c r="H184" s="1" t="s">
        <v>194</v>
      </c>
      <c r="I184" s="2">
        <v>279.53907711900001</v>
      </c>
      <c r="J184" s="2">
        <v>38.130000000000003</v>
      </c>
      <c r="K184" s="2">
        <f t="shared" si="30"/>
        <v>0</v>
      </c>
      <c r="L184" s="2">
        <f t="shared" si="31"/>
        <v>38.119999999999997</v>
      </c>
      <c r="AL184" s="5" t="str">
        <f t="shared" si="24"/>
        <v/>
      </c>
      <c r="AR184" s="2">
        <v>38.119999999999997</v>
      </c>
      <c r="AS184" s="5">
        <f t="shared" si="27"/>
        <v>0</v>
      </c>
      <c r="AT184" s="11">
        <f t="shared" si="28"/>
        <v>0</v>
      </c>
      <c r="AU184" s="5">
        <f t="shared" si="29"/>
        <v>0</v>
      </c>
    </row>
    <row r="185" spans="1:47" x14ac:dyDescent="0.25">
      <c r="A185" s="1" t="s">
        <v>235</v>
      </c>
      <c r="B185" s="1" t="s">
        <v>125</v>
      </c>
      <c r="C185" s="1" t="s">
        <v>226</v>
      </c>
      <c r="D185" s="1" t="s">
        <v>280</v>
      </c>
      <c r="E185" s="1" t="s">
        <v>84</v>
      </c>
      <c r="F185" s="1" t="s">
        <v>232</v>
      </c>
      <c r="G185" s="1" t="s">
        <v>55</v>
      </c>
      <c r="H185" s="1" t="s">
        <v>194</v>
      </c>
      <c r="I185" s="2">
        <v>279.53907711900001</v>
      </c>
      <c r="J185" s="2">
        <v>36.51</v>
      </c>
      <c r="K185" s="2">
        <f t="shared" si="30"/>
        <v>0</v>
      </c>
      <c r="L185" s="2">
        <f t="shared" si="31"/>
        <v>36.14</v>
      </c>
      <c r="AQ185" s="2">
        <v>0.52</v>
      </c>
      <c r="AR185" s="2">
        <v>35.619999999999997</v>
      </c>
      <c r="AS185" s="5">
        <f t="shared" si="27"/>
        <v>0</v>
      </c>
      <c r="AT185" s="11">
        <f t="shared" si="28"/>
        <v>0</v>
      </c>
      <c r="AU185" s="5">
        <f t="shared" si="29"/>
        <v>0</v>
      </c>
    </row>
    <row r="186" spans="1:47" x14ac:dyDescent="0.25">
      <c r="A186" s="1" t="s">
        <v>236</v>
      </c>
      <c r="B186" s="1" t="s">
        <v>237</v>
      </c>
      <c r="C186" s="1" t="s">
        <v>238</v>
      </c>
      <c r="D186" s="1" t="s">
        <v>52</v>
      </c>
      <c r="E186" s="1" t="s">
        <v>110</v>
      </c>
      <c r="F186" s="1" t="s">
        <v>239</v>
      </c>
      <c r="G186" s="1" t="s">
        <v>55</v>
      </c>
      <c r="H186" s="1" t="s">
        <v>194</v>
      </c>
      <c r="I186" s="2">
        <v>59.135210932600003</v>
      </c>
      <c r="J186" s="2">
        <v>16.649999999999999</v>
      </c>
      <c r="K186" s="2">
        <f t="shared" si="30"/>
        <v>16.62</v>
      </c>
      <c r="L186" s="2">
        <f t="shared" si="31"/>
        <v>0.03</v>
      </c>
      <c r="AB186" s="10">
        <v>16.62</v>
      </c>
      <c r="AC186" s="5">
        <v>608.45820000000003</v>
      </c>
      <c r="AL186" s="5" t="str">
        <f t="shared" si="24"/>
        <v/>
      </c>
      <c r="AN186" s="5" t="str">
        <f t="shared" si="25"/>
        <v/>
      </c>
      <c r="AP186" s="5" t="str">
        <f t="shared" si="26"/>
        <v/>
      </c>
      <c r="AR186" s="2">
        <v>0.03</v>
      </c>
      <c r="AS186" s="5">
        <f t="shared" si="27"/>
        <v>608.45820000000003</v>
      </c>
      <c r="AT186" s="11">
        <f t="shared" si="28"/>
        <v>2.9860699129071043E-2</v>
      </c>
      <c r="AU186" s="5">
        <f t="shared" si="29"/>
        <v>29.86069912907104</v>
      </c>
    </row>
    <row r="187" spans="1:47" x14ac:dyDescent="0.25">
      <c r="A187" s="1" t="s">
        <v>236</v>
      </c>
      <c r="B187" s="1" t="s">
        <v>237</v>
      </c>
      <c r="C187" s="1" t="s">
        <v>238</v>
      </c>
      <c r="D187" s="1" t="s">
        <v>52</v>
      </c>
      <c r="E187" s="1" t="s">
        <v>111</v>
      </c>
      <c r="F187" s="1" t="s">
        <v>239</v>
      </c>
      <c r="G187" s="1" t="s">
        <v>55</v>
      </c>
      <c r="H187" s="1" t="s">
        <v>194</v>
      </c>
      <c r="I187" s="2">
        <v>59.135210932600003</v>
      </c>
      <c r="J187" s="2">
        <v>15.01</v>
      </c>
      <c r="K187" s="2">
        <f t="shared" si="30"/>
        <v>11.2</v>
      </c>
      <c r="L187" s="2">
        <f t="shared" si="31"/>
        <v>0.13</v>
      </c>
      <c r="T187" s="8">
        <v>0.03</v>
      </c>
      <c r="U187" s="5">
        <v>3.0510000000000002</v>
      </c>
      <c r="AB187" s="10">
        <v>11.17</v>
      </c>
      <c r="AC187" s="5">
        <v>408.93369999999999</v>
      </c>
      <c r="AL187" s="5" t="str">
        <f t="shared" si="24"/>
        <v/>
      </c>
      <c r="AN187" s="5" t="str">
        <f t="shared" si="25"/>
        <v/>
      </c>
      <c r="AP187" s="5" t="str">
        <f t="shared" si="26"/>
        <v/>
      </c>
      <c r="AR187" s="2">
        <v>0.13</v>
      </c>
      <c r="AS187" s="5">
        <f t="shared" si="27"/>
        <v>411.98469999999998</v>
      </c>
      <c r="AT187" s="11">
        <f t="shared" si="28"/>
        <v>2.0218564188107895E-2</v>
      </c>
      <c r="AU187" s="5">
        <f t="shared" si="29"/>
        <v>20.218564188107894</v>
      </c>
    </row>
    <row r="188" spans="1:47" x14ac:dyDescent="0.25">
      <c r="A188" s="1" t="s">
        <v>240</v>
      </c>
      <c r="B188" s="1" t="s">
        <v>241</v>
      </c>
      <c r="C188" s="1" t="s">
        <v>242</v>
      </c>
      <c r="D188" s="1" t="s">
        <v>52</v>
      </c>
      <c r="E188" s="1" t="s">
        <v>76</v>
      </c>
      <c r="F188" s="1" t="s">
        <v>239</v>
      </c>
      <c r="G188" s="1" t="s">
        <v>55</v>
      </c>
      <c r="H188" s="1" t="s">
        <v>194</v>
      </c>
      <c r="I188" s="2">
        <v>15.413018365899999</v>
      </c>
      <c r="J188" s="2">
        <v>4.3099999999999996</v>
      </c>
      <c r="K188" s="2">
        <f t="shared" si="30"/>
        <v>0.75</v>
      </c>
      <c r="L188" s="2">
        <f t="shared" si="31"/>
        <v>3.56</v>
      </c>
      <c r="M188" s="3">
        <v>3.56</v>
      </c>
      <c r="P188" s="6">
        <v>0.75</v>
      </c>
      <c r="Q188" s="5">
        <v>570.375</v>
      </c>
      <c r="AL188" s="5" t="str">
        <f t="shared" si="24"/>
        <v/>
      </c>
      <c r="AN188" s="5" t="str">
        <f t="shared" si="25"/>
        <v/>
      </c>
      <c r="AP188" s="5" t="str">
        <f t="shared" si="26"/>
        <v/>
      </c>
      <c r="AS188" s="5">
        <f t="shared" si="27"/>
        <v>570.375</v>
      </c>
      <c r="AT188" s="11">
        <f t="shared" si="28"/>
        <v>2.799172772385004E-2</v>
      </c>
      <c r="AU188" s="5">
        <f t="shared" si="29"/>
        <v>27.99172772385004</v>
      </c>
    </row>
    <row r="189" spans="1:47" x14ac:dyDescent="0.25">
      <c r="A189" s="1" t="s">
        <v>240</v>
      </c>
      <c r="B189" s="1" t="s">
        <v>241</v>
      </c>
      <c r="C189" s="1" t="s">
        <v>242</v>
      </c>
      <c r="D189" s="1" t="s">
        <v>52</v>
      </c>
      <c r="E189" s="1" t="s">
        <v>112</v>
      </c>
      <c r="F189" s="1" t="s">
        <v>239</v>
      </c>
      <c r="G189" s="1" t="s">
        <v>55</v>
      </c>
      <c r="H189" s="1" t="s">
        <v>194</v>
      </c>
      <c r="I189" s="2">
        <v>15.413018365899999</v>
      </c>
      <c r="J189" s="2">
        <v>9.8800000000000008</v>
      </c>
      <c r="K189" s="2">
        <f t="shared" si="30"/>
        <v>6.29</v>
      </c>
      <c r="L189" s="2">
        <f t="shared" si="31"/>
        <v>3.38</v>
      </c>
      <c r="M189" s="3">
        <v>3.38</v>
      </c>
      <c r="P189" s="6">
        <v>0.84</v>
      </c>
      <c r="Q189" s="5">
        <v>638.81999999999994</v>
      </c>
      <c r="R189" s="7">
        <v>0.28000000000000003</v>
      </c>
      <c r="S189" s="5">
        <v>94.920000000000016</v>
      </c>
      <c r="Z189" s="9">
        <v>2.5499999999999998</v>
      </c>
      <c r="AA189" s="5">
        <v>103.73399999999999</v>
      </c>
      <c r="AB189" s="10">
        <v>2.62</v>
      </c>
      <c r="AC189" s="5">
        <v>95.918199999999999</v>
      </c>
      <c r="AL189" s="5" t="str">
        <f t="shared" si="24"/>
        <v/>
      </c>
      <c r="AN189" s="5" t="str">
        <f t="shared" si="25"/>
        <v/>
      </c>
      <c r="AP189" s="5" t="str">
        <f t="shared" si="26"/>
        <v/>
      </c>
      <c r="AS189" s="5">
        <f t="shared" si="27"/>
        <v>933.3922</v>
      </c>
      <c r="AT189" s="11">
        <f t="shared" si="28"/>
        <v>4.5807162519334442E-2</v>
      </c>
      <c r="AU189" s="5">
        <f t="shared" si="29"/>
        <v>45.80716251933444</v>
      </c>
    </row>
    <row r="190" spans="1:47" x14ac:dyDescent="0.25">
      <c r="A190" s="1" t="s">
        <v>243</v>
      </c>
      <c r="B190" s="1" t="s">
        <v>125</v>
      </c>
      <c r="C190" s="1" t="s">
        <v>226</v>
      </c>
      <c r="D190" s="1" t="s">
        <v>280</v>
      </c>
      <c r="E190" s="1" t="s">
        <v>110</v>
      </c>
      <c r="F190" s="1" t="s">
        <v>239</v>
      </c>
      <c r="G190" s="1" t="s">
        <v>55</v>
      </c>
      <c r="H190" s="1" t="s">
        <v>194</v>
      </c>
      <c r="I190" s="2">
        <v>57.152000988600001</v>
      </c>
      <c r="J190" s="2">
        <v>18.010000000000002</v>
      </c>
      <c r="K190" s="2">
        <f t="shared" si="30"/>
        <v>0</v>
      </c>
      <c r="L190" s="2">
        <f t="shared" si="31"/>
        <v>18.010000000000002</v>
      </c>
      <c r="AL190" s="5" t="str">
        <f t="shared" si="24"/>
        <v/>
      </c>
      <c r="AN190" s="5" t="str">
        <f t="shared" si="25"/>
        <v/>
      </c>
      <c r="AP190" s="5" t="str">
        <f t="shared" si="26"/>
        <v/>
      </c>
      <c r="AR190" s="2">
        <v>18.010000000000002</v>
      </c>
      <c r="AS190" s="5">
        <f t="shared" si="27"/>
        <v>0</v>
      </c>
      <c r="AT190" s="11">
        <f t="shared" si="28"/>
        <v>0</v>
      </c>
      <c r="AU190" s="5">
        <f t="shared" si="29"/>
        <v>0</v>
      </c>
    </row>
    <row r="191" spans="1:47" x14ac:dyDescent="0.25">
      <c r="A191" s="1" t="s">
        <v>243</v>
      </c>
      <c r="B191" s="1" t="s">
        <v>125</v>
      </c>
      <c r="C191" s="1" t="s">
        <v>226</v>
      </c>
      <c r="D191" s="1" t="s">
        <v>280</v>
      </c>
      <c r="E191" s="1" t="s">
        <v>111</v>
      </c>
      <c r="F191" s="1" t="s">
        <v>239</v>
      </c>
      <c r="G191" s="1" t="s">
        <v>55</v>
      </c>
      <c r="H191" s="1" t="s">
        <v>194</v>
      </c>
      <c r="I191" s="2">
        <v>57.152000988600001</v>
      </c>
      <c r="J191" s="2">
        <v>20.3</v>
      </c>
      <c r="K191" s="2">
        <f t="shared" si="30"/>
        <v>0</v>
      </c>
      <c r="L191" s="2">
        <f t="shared" si="31"/>
        <v>20.3</v>
      </c>
      <c r="AL191" s="5" t="str">
        <f t="shared" si="24"/>
        <v/>
      </c>
      <c r="AN191" s="5" t="str">
        <f t="shared" si="25"/>
        <v/>
      </c>
      <c r="AP191" s="5" t="str">
        <f t="shared" si="26"/>
        <v/>
      </c>
      <c r="AR191" s="2">
        <v>20.3</v>
      </c>
      <c r="AS191" s="5">
        <f t="shared" si="27"/>
        <v>0</v>
      </c>
      <c r="AT191" s="11">
        <f t="shared" si="28"/>
        <v>0</v>
      </c>
      <c r="AU191" s="5">
        <f t="shared" si="29"/>
        <v>0</v>
      </c>
    </row>
    <row r="192" spans="1:47" x14ac:dyDescent="0.25">
      <c r="A192" s="1" t="s">
        <v>244</v>
      </c>
      <c r="B192" s="1" t="s">
        <v>129</v>
      </c>
      <c r="C192" s="1" t="s">
        <v>130</v>
      </c>
      <c r="D192" s="1" t="s">
        <v>279</v>
      </c>
      <c r="E192" s="1" t="s">
        <v>76</v>
      </c>
      <c r="F192" s="1" t="s">
        <v>239</v>
      </c>
      <c r="G192" s="1" t="s">
        <v>55</v>
      </c>
      <c r="H192" s="1" t="s">
        <v>194</v>
      </c>
      <c r="I192" s="2">
        <v>174.94926969700001</v>
      </c>
      <c r="J192" s="2">
        <v>34.76</v>
      </c>
      <c r="K192" s="2">
        <f t="shared" si="30"/>
        <v>5.95</v>
      </c>
      <c r="L192" s="2">
        <f t="shared" si="31"/>
        <v>0</v>
      </c>
      <c r="P192" s="6">
        <v>2.7</v>
      </c>
      <c r="Q192" s="5">
        <v>2053.35</v>
      </c>
      <c r="R192" s="7">
        <v>2.94</v>
      </c>
      <c r="S192" s="5">
        <v>996.66</v>
      </c>
      <c r="T192" s="8">
        <v>0.31</v>
      </c>
      <c r="U192" s="5">
        <v>31.527000000000001</v>
      </c>
      <c r="AL192" s="5" t="str">
        <f t="shared" si="24"/>
        <v/>
      </c>
      <c r="AN192" s="5" t="str">
        <f t="shared" si="25"/>
        <v/>
      </c>
      <c r="AP192" s="5" t="str">
        <f t="shared" si="26"/>
        <v/>
      </c>
      <c r="AS192" s="5">
        <f t="shared" si="27"/>
        <v>3081.5369999999998</v>
      </c>
      <c r="AT192" s="11">
        <f t="shared" si="28"/>
        <v>0.15122953263198716</v>
      </c>
      <c r="AU192" s="5">
        <f t="shared" si="29"/>
        <v>151.22953263198715</v>
      </c>
    </row>
    <row r="193" spans="1:47" x14ac:dyDescent="0.25">
      <c r="A193" s="1" t="s">
        <v>244</v>
      </c>
      <c r="B193" s="1" t="s">
        <v>129</v>
      </c>
      <c r="C193" s="1" t="s">
        <v>130</v>
      </c>
      <c r="D193" s="1" t="s">
        <v>279</v>
      </c>
      <c r="E193" s="1" t="s">
        <v>112</v>
      </c>
      <c r="F193" s="1" t="s">
        <v>239</v>
      </c>
      <c r="G193" s="1" t="s">
        <v>55</v>
      </c>
      <c r="H193" s="1" t="s">
        <v>194</v>
      </c>
      <c r="I193" s="2">
        <v>174.94926969700001</v>
      </c>
      <c r="J193" s="2">
        <v>21.72</v>
      </c>
      <c r="K193" s="2">
        <f t="shared" si="30"/>
        <v>3.96</v>
      </c>
      <c r="L193" s="2">
        <f t="shared" si="31"/>
        <v>0</v>
      </c>
      <c r="P193" s="6">
        <v>0.41</v>
      </c>
      <c r="Q193" s="5">
        <v>311.80500000000001</v>
      </c>
      <c r="R193" s="7">
        <v>2.44</v>
      </c>
      <c r="S193" s="5">
        <v>827.16</v>
      </c>
      <c r="T193" s="8">
        <v>0.67</v>
      </c>
      <c r="U193" s="5">
        <v>68.13900000000001</v>
      </c>
      <c r="Z193" s="9">
        <v>0.09</v>
      </c>
      <c r="AA193" s="5">
        <v>3.6612</v>
      </c>
      <c r="AB193" s="10">
        <v>0.35</v>
      </c>
      <c r="AC193" s="5">
        <v>12.813499999999999</v>
      </c>
      <c r="AL193" s="5" t="str">
        <f t="shared" si="24"/>
        <v/>
      </c>
      <c r="AN193" s="5" t="str">
        <f t="shared" si="25"/>
        <v/>
      </c>
      <c r="AP193" s="5" t="str">
        <f t="shared" si="26"/>
        <v/>
      </c>
      <c r="AS193" s="5">
        <f t="shared" si="27"/>
        <v>1223.5786999999998</v>
      </c>
      <c r="AT193" s="11">
        <f t="shared" si="28"/>
        <v>6.0048357342279E-2</v>
      </c>
      <c r="AU193" s="5">
        <f t="shared" si="29"/>
        <v>60.048357342278997</v>
      </c>
    </row>
    <row r="194" spans="1:47" x14ac:dyDescent="0.25">
      <c r="A194" s="1" t="s">
        <v>245</v>
      </c>
      <c r="B194" s="1" t="s">
        <v>246</v>
      </c>
      <c r="C194" s="1" t="s">
        <v>197</v>
      </c>
      <c r="D194" s="1" t="s">
        <v>52</v>
      </c>
      <c r="E194" s="1" t="s">
        <v>78</v>
      </c>
      <c r="F194" s="1" t="s">
        <v>247</v>
      </c>
      <c r="G194" s="1" t="s">
        <v>248</v>
      </c>
      <c r="H194" s="1" t="s">
        <v>194</v>
      </c>
      <c r="J194" s="2">
        <v>13.18</v>
      </c>
      <c r="K194" s="2">
        <f t="shared" si="30"/>
        <v>5.4599999999999991</v>
      </c>
      <c r="L194" s="2">
        <f t="shared" si="31"/>
        <v>0</v>
      </c>
      <c r="T194" s="8">
        <v>4.8499999999999996</v>
      </c>
      <c r="U194" s="5">
        <v>863.17874999999992</v>
      </c>
      <c r="Z194" s="9">
        <v>0.01</v>
      </c>
      <c r="AA194" s="5">
        <v>0.71189999999999998</v>
      </c>
      <c r="AB194" s="10">
        <v>0.6</v>
      </c>
      <c r="AC194" s="5">
        <v>38.440499999999993</v>
      </c>
      <c r="AL194" s="5" t="str">
        <f t="shared" ref="AL194:AL206" si="32">IF(AK194&gt;0,AK194*$AL$1,"")</f>
        <v/>
      </c>
      <c r="AN194" s="5" t="str">
        <f t="shared" ref="AN194:AN206" si="33">IF(AM194&gt;0,AM194*$AN$1,"")</f>
        <v/>
      </c>
      <c r="AP194" s="5" t="str">
        <f t="shared" ref="AP194:AP206" si="34">IF(AO194&gt;0,AO194*$AP$1,"")</f>
        <v/>
      </c>
      <c r="AS194" s="5">
        <f t="shared" ref="AS194:AS205" si="35">SUM(O194,Q194,S194,U194,W194,Y194,AA194,AC194,AF194,AH194,AJ194)</f>
        <v>902.33114999999998</v>
      </c>
      <c r="AT194" s="11">
        <f t="shared" ref="AT194:AT223" si="36">(AS194/$AS$224)*100</f>
        <v>4.4282810199515209E-2</v>
      </c>
      <c r="AU194" s="5">
        <f t="shared" ref="AU194:AU218" si="37">(AT194/100)*$AU$1</f>
        <v>44.282810199515211</v>
      </c>
    </row>
    <row r="195" spans="1:47" x14ac:dyDescent="0.25">
      <c r="A195" s="1" t="s">
        <v>245</v>
      </c>
      <c r="B195" s="1" t="s">
        <v>246</v>
      </c>
      <c r="C195" s="1" t="s">
        <v>197</v>
      </c>
      <c r="D195" s="1" t="s">
        <v>52</v>
      </c>
      <c r="E195" s="1" t="s">
        <v>65</v>
      </c>
      <c r="F195" s="1" t="s">
        <v>247</v>
      </c>
      <c r="G195" s="1" t="s">
        <v>248</v>
      </c>
      <c r="H195" s="1" t="s">
        <v>194</v>
      </c>
      <c r="J195" s="2">
        <v>39.17</v>
      </c>
      <c r="K195" s="2">
        <f t="shared" ref="K195:K223" si="38">SUM(N195,P195,R195,T195,V195,X195,Z195,AB195,AE195,AG195,AI195)</f>
        <v>0.02</v>
      </c>
      <c r="L195" s="2">
        <f t="shared" ref="L195:L223" si="39">SUM(M195,AD195,AK195,AM195,AO195,AQ195,AR195)</f>
        <v>0</v>
      </c>
      <c r="T195" s="8">
        <v>0.02</v>
      </c>
      <c r="U195" s="5">
        <v>3.5594999999999999</v>
      </c>
      <c r="AL195" s="5" t="str">
        <f t="shared" si="32"/>
        <v/>
      </c>
      <c r="AN195" s="5" t="str">
        <f t="shared" si="33"/>
        <v/>
      </c>
      <c r="AP195" s="5" t="str">
        <f t="shared" si="34"/>
        <v/>
      </c>
      <c r="AS195" s="5">
        <f>SUM(O195,Q195,S195,U195,W195,Y195,AA195,AC195,AF195,AH195,AJ195)</f>
        <v>3.5594999999999999</v>
      </c>
      <c r="AT195" s="11">
        <f t="shared" si="36"/>
        <v>1.746860483594902E-4</v>
      </c>
      <c r="AU195" s="5">
        <f t="shared" si="37"/>
        <v>0.1746860483594902</v>
      </c>
    </row>
    <row r="196" spans="1:47" x14ac:dyDescent="0.25">
      <c r="A196" s="1" t="s">
        <v>245</v>
      </c>
      <c r="B196" s="1" t="s">
        <v>246</v>
      </c>
      <c r="C196" s="1" t="s">
        <v>197</v>
      </c>
      <c r="D196" s="1" t="s">
        <v>52</v>
      </c>
      <c r="E196" s="1" t="s">
        <v>66</v>
      </c>
      <c r="F196" s="1" t="s">
        <v>247</v>
      </c>
      <c r="G196" s="1" t="s">
        <v>248</v>
      </c>
      <c r="H196" s="1" t="s">
        <v>194</v>
      </c>
      <c r="J196" s="2">
        <v>1.27</v>
      </c>
      <c r="K196" s="2">
        <f t="shared" si="38"/>
        <v>0.71</v>
      </c>
      <c r="L196" s="2">
        <f t="shared" si="39"/>
        <v>0</v>
      </c>
      <c r="R196" s="7">
        <v>0.39</v>
      </c>
      <c r="S196" s="5">
        <v>231.36750000000001</v>
      </c>
      <c r="T196" s="8">
        <v>0.32</v>
      </c>
      <c r="U196" s="5">
        <v>56.951999999999998</v>
      </c>
      <c r="AL196" s="5" t="str">
        <f t="shared" si="32"/>
        <v/>
      </c>
      <c r="AN196" s="5" t="str">
        <f t="shared" si="33"/>
        <v/>
      </c>
      <c r="AP196" s="5" t="str">
        <f t="shared" si="34"/>
        <v/>
      </c>
      <c r="AS196" s="5">
        <f t="shared" si="35"/>
        <v>288.31950000000001</v>
      </c>
      <c r="AT196" s="11">
        <f t="shared" si="36"/>
        <v>1.4149569917118706E-2</v>
      </c>
      <c r="AU196" s="5">
        <f t="shared" si="37"/>
        <v>14.149569917118706</v>
      </c>
    </row>
    <row r="197" spans="1:47" x14ac:dyDescent="0.25">
      <c r="A197" s="1" t="s">
        <v>245</v>
      </c>
      <c r="B197" s="1" t="s">
        <v>246</v>
      </c>
      <c r="C197" s="1" t="s">
        <v>197</v>
      </c>
      <c r="D197" s="1" t="s">
        <v>52</v>
      </c>
      <c r="E197" s="1" t="s">
        <v>69</v>
      </c>
      <c r="F197" s="1" t="s">
        <v>247</v>
      </c>
      <c r="G197" s="1" t="s">
        <v>248</v>
      </c>
      <c r="H197" s="1" t="s">
        <v>194</v>
      </c>
      <c r="J197" s="2">
        <v>38.28</v>
      </c>
      <c r="K197" s="2">
        <f t="shared" si="38"/>
        <v>36.410000000000004</v>
      </c>
      <c r="L197" s="2">
        <f t="shared" si="39"/>
        <v>0.86</v>
      </c>
      <c r="M197" s="3">
        <v>0.86</v>
      </c>
      <c r="R197" s="7">
        <v>21.38</v>
      </c>
      <c r="S197" s="5">
        <v>12683.684999999999</v>
      </c>
      <c r="T197" s="8">
        <v>11.82</v>
      </c>
      <c r="U197" s="5">
        <v>2103.6644999999999</v>
      </c>
      <c r="Z197" s="9">
        <v>2.21</v>
      </c>
      <c r="AA197" s="5">
        <v>157.32990000000001</v>
      </c>
      <c r="AB197" s="10">
        <v>1</v>
      </c>
      <c r="AC197" s="5">
        <v>64.067499999999995</v>
      </c>
      <c r="AL197" s="5" t="str">
        <f t="shared" si="32"/>
        <v/>
      </c>
      <c r="AN197" s="5" t="str">
        <f t="shared" si="33"/>
        <v/>
      </c>
      <c r="AP197" s="5" t="str">
        <f t="shared" si="34"/>
        <v/>
      </c>
      <c r="AS197" s="5">
        <f t="shared" si="35"/>
        <v>15008.7469</v>
      </c>
      <c r="AT197" s="11">
        <f t="shared" si="36"/>
        <v>0.73656937401004319</v>
      </c>
      <c r="AU197" s="5">
        <f t="shared" si="37"/>
        <v>736.56937401004313</v>
      </c>
    </row>
    <row r="198" spans="1:47" x14ac:dyDescent="0.25">
      <c r="A198" s="1" t="s">
        <v>249</v>
      </c>
      <c r="B198" s="1" t="s">
        <v>250</v>
      </c>
      <c r="C198" s="1" t="s">
        <v>251</v>
      </c>
      <c r="D198" s="1" t="s">
        <v>52</v>
      </c>
      <c r="E198" s="1" t="s">
        <v>84</v>
      </c>
      <c r="F198" s="1" t="s">
        <v>247</v>
      </c>
      <c r="G198" s="1" t="s">
        <v>248</v>
      </c>
      <c r="H198" s="1" t="s">
        <v>194</v>
      </c>
      <c r="J198" s="2">
        <v>4.41</v>
      </c>
      <c r="K198" s="2">
        <f t="shared" si="38"/>
        <v>2.8</v>
      </c>
      <c r="L198" s="2">
        <f t="shared" si="39"/>
        <v>0.25</v>
      </c>
      <c r="M198" s="3">
        <v>0.25</v>
      </c>
      <c r="Z198" s="9">
        <v>0.85</v>
      </c>
      <c r="AA198" s="5">
        <v>60.511499999999998</v>
      </c>
      <c r="AB198" s="10">
        <v>1.95</v>
      </c>
      <c r="AC198" s="5">
        <v>124.931625</v>
      </c>
      <c r="AL198" s="5" t="str">
        <f t="shared" si="32"/>
        <v/>
      </c>
      <c r="AN198" s="5" t="str">
        <f t="shared" si="33"/>
        <v/>
      </c>
      <c r="AP198" s="5" t="str">
        <f t="shared" si="34"/>
        <v/>
      </c>
      <c r="AS198" s="5">
        <f t="shared" si="35"/>
        <v>185.44312500000001</v>
      </c>
      <c r="AT198" s="11">
        <f t="shared" si="36"/>
        <v>9.1008081757788985E-3</v>
      </c>
      <c r="AU198" s="5">
        <f t="shared" si="37"/>
        <v>9.1008081757788979</v>
      </c>
    </row>
    <row r="199" spans="1:47" x14ac:dyDescent="0.25">
      <c r="A199" s="1" t="s">
        <v>249</v>
      </c>
      <c r="B199" s="1" t="s">
        <v>250</v>
      </c>
      <c r="C199" s="1" t="s">
        <v>251</v>
      </c>
      <c r="D199" s="1" t="s">
        <v>52</v>
      </c>
      <c r="E199" s="1" t="s">
        <v>83</v>
      </c>
      <c r="F199" s="1" t="s">
        <v>247</v>
      </c>
      <c r="G199" s="1" t="s">
        <v>248</v>
      </c>
      <c r="H199" s="1" t="s">
        <v>194</v>
      </c>
      <c r="J199" s="2">
        <v>9.82</v>
      </c>
      <c r="K199" s="2">
        <f t="shared" si="38"/>
        <v>9.31</v>
      </c>
      <c r="L199" s="2">
        <f t="shared" si="39"/>
        <v>0</v>
      </c>
      <c r="Z199" s="9">
        <v>1.52</v>
      </c>
      <c r="AA199" s="5">
        <v>108.2088</v>
      </c>
      <c r="AB199" s="10">
        <v>7.79</v>
      </c>
      <c r="AC199" s="5">
        <v>499.08582499999989</v>
      </c>
      <c r="AL199" s="5" t="str">
        <f t="shared" si="32"/>
        <v/>
      </c>
      <c r="AN199" s="5" t="str">
        <f t="shared" si="33"/>
        <v/>
      </c>
      <c r="AP199" s="5" t="str">
        <f t="shared" si="34"/>
        <v/>
      </c>
      <c r="AS199" s="5">
        <f t="shared" si="35"/>
        <v>607.29462499999988</v>
      </c>
      <c r="AT199" s="11">
        <f t="shared" si="36"/>
        <v>2.9803595513754305E-2</v>
      </c>
      <c r="AU199" s="5">
        <f t="shared" si="37"/>
        <v>29.803595513754306</v>
      </c>
    </row>
    <row r="200" spans="1:47" x14ac:dyDescent="0.25">
      <c r="A200" s="1" t="s">
        <v>252</v>
      </c>
      <c r="B200" s="1" t="s">
        <v>50</v>
      </c>
      <c r="C200" s="1" t="s">
        <v>253</v>
      </c>
      <c r="D200" s="1" t="s">
        <v>52</v>
      </c>
      <c r="E200" s="1" t="s">
        <v>84</v>
      </c>
      <c r="F200" s="1" t="s">
        <v>247</v>
      </c>
      <c r="G200" s="1" t="s">
        <v>248</v>
      </c>
      <c r="H200" s="1" t="s">
        <v>194</v>
      </c>
      <c r="J200" s="2">
        <v>31.44</v>
      </c>
      <c r="K200" s="2">
        <f t="shared" si="38"/>
        <v>2.3200000000000003</v>
      </c>
      <c r="L200" s="2">
        <f t="shared" si="39"/>
        <v>0</v>
      </c>
      <c r="R200" s="7">
        <v>1.49</v>
      </c>
      <c r="S200" s="5">
        <v>883.9425</v>
      </c>
      <c r="T200" s="8">
        <v>0.28999999999999998</v>
      </c>
      <c r="U200" s="5">
        <v>51.612749999999991</v>
      </c>
      <c r="AB200" s="10">
        <v>0.54</v>
      </c>
      <c r="AC200" s="5">
        <v>34.596449999999997</v>
      </c>
      <c r="AL200" s="5" t="str">
        <f t="shared" si="32"/>
        <v/>
      </c>
      <c r="AN200" s="5" t="str">
        <f t="shared" si="33"/>
        <v/>
      </c>
      <c r="AP200" s="5" t="str">
        <f t="shared" si="34"/>
        <v/>
      </c>
      <c r="AS200" s="5">
        <f t="shared" si="35"/>
        <v>970.15170000000001</v>
      </c>
      <c r="AT200" s="11">
        <f t="shared" si="36"/>
        <v>4.7611172013552923E-2</v>
      </c>
      <c r="AU200" s="5">
        <f t="shared" si="37"/>
        <v>47.611172013552924</v>
      </c>
    </row>
    <row r="201" spans="1:47" x14ac:dyDescent="0.25">
      <c r="A201" s="1" t="s">
        <v>252</v>
      </c>
      <c r="B201" s="1" t="s">
        <v>50</v>
      </c>
      <c r="C201" s="1" t="s">
        <v>253</v>
      </c>
      <c r="D201" s="1" t="s">
        <v>52</v>
      </c>
      <c r="E201" s="1" t="s">
        <v>83</v>
      </c>
      <c r="F201" s="1" t="s">
        <v>247</v>
      </c>
      <c r="G201" s="1" t="s">
        <v>248</v>
      </c>
      <c r="H201" s="1" t="s">
        <v>194</v>
      </c>
      <c r="J201" s="2">
        <v>29.48</v>
      </c>
      <c r="K201" s="2">
        <f t="shared" si="38"/>
        <v>8.18</v>
      </c>
      <c r="L201" s="2">
        <f t="shared" si="39"/>
        <v>0</v>
      </c>
      <c r="R201" s="7">
        <v>4.09</v>
      </c>
      <c r="S201" s="5">
        <v>2426.3924999999999</v>
      </c>
      <c r="T201" s="8">
        <v>3.3</v>
      </c>
      <c r="U201" s="5">
        <v>587.3175</v>
      </c>
      <c r="AB201" s="10">
        <v>0.79</v>
      </c>
      <c r="AC201" s="5">
        <v>50.613325000000003</v>
      </c>
      <c r="AL201" s="5" t="str">
        <f t="shared" si="32"/>
        <v/>
      </c>
      <c r="AN201" s="5" t="str">
        <f t="shared" si="33"/>
        <v/>
      </c>
      <c r="AP201" s="5" t="str">
        <f t="shared" si="34"/>
        <v/>
      </c>
      <c r="AS201" s="5">
        <f t="shared" si="35"/>
        <v>3064.3233249999998</v>
      </c>
      <c r="AT201" s="11">
        <f t="shared" si="36"/>
        <v>0.15038475419021316</v>
      </c>
      <c r="AU201" s="5">
        <f t="shared" si="37"/>
        <v>150.38475419021316</v>
      </c>
    </row>
    <row r="202" spans="1:47" x14ac:dyDescent="0.25">
      <c r="A202" s="1" t="s">
        <v>252</v>
      </c>
      <c r="B202" s="1" t="s">
        <v>50</v>
      </c>
      <c r="C202" s="1" t="s">
        <v>253</v>
      </c>
      <c r="D202" s="1" t="s">
        <v>52</v>
      </c>
      <c r="E202" s="1" t="s">
        <v>66</v>
      </c>
      <c r="F202" s="1" t="s">
        <v>247</v>
      </c>
      <c r="G202" s="1" t="s">
        <v>248</v>
      </c>
      <c r="H202" s="1" t="s">
        <v>194</v>
      </c>
      <c r="J202" s="2">
        <v>38.47</v>
      </c>
      <c r="K202" s="2">
        <f t="shared" si="38"/>
        <v>32.35</v>
      </c>
      <c r="L202" s="2">
        <f t="shared" si="39"/>
        <v>0</v>
      </c>
      <c r="R202" s="7">
        <v>18.71</v>
      </c>
      <c r="S202" s="5">
        <v>11099.7075</v>
      </c>
      <c r="T202" s="8">
        <v>13.64</v>
      </c>
      <c r="U202" s="5">
        <v>2427.5790000000002</v>
      </c>
      <c r="AL202" s="5" t="str">
        <f t="shared" si="32"/>
        <v/>
      </c>
      <c r="AN202" s="5" t="str">
        <f t="shared" si="33"/>
        <v/>
      </c>
      <c r="AP202" s="5" t="str">
        <f t="shared" si="34"/>
        <v/>
      </c>
      <c r="AS202" s="5">
        <f t="shared" si="35"/>
        <v>13527.2865</v>
      </c>
      <c r="AT202" s="11">
        <f t="shared" si="36"/>
        <v>0.66386521244884922</v>
      </c>
      <c r="AU202" s="5">
        <f t="shared" si="37"/>
        <v>663.86521244884921</v>
      </c>
    </row>
    <row r="203" spans="1:47" x14ac:dyDescent="0.25">
      <c r="A203" s="1" t="s">
        <v>254</v>
      </c>
      <c r="B203" s="1" t="s">
        <v>255</v>
      </c>
      <c r="C203" s="1" t="s">
        <v>256</v>
      </c>
      <c r="D203" s="1" t="s">
        <v>52</v>
      </c>
      <c r="E203" s="1" t="s">
        <v>69</v>
      </c>
      <c r="F203" s="1" t="s">
        <v>247</v>
      </c>
      <c r="G203" s="1" t="s">
        <v>248</v>
      </c>
      <c r="H203" s="1" t="s">
        <v>194</v>
      </c>
      <c r="J203" s="2">
        <v>0.18</v>
      </c>
      <c r="K203" s="2">
        <f t="shared" si="38"/>
        <v>0.18</v>
      </c>
      <c r="L203" s="2">
        <f t="shared" si="39"/>
        <v>0</v>
      </c>
      <c r="Z203" s="9">
        <v>0.18</v>
      </c>
      <c r="AA203" s="5">
        <v>12.8142</v>
      </c>
      <c r="AL203" s="5" t="str">
        <f t="shared" si="32"/>
        <v/>
      </c>
      <c r="AN203" s="5" t="str">
        <f t="shared" si="33"/>
        <v/>
      </c>
      <c r="AP203" s="5" t="str">
        <f t="shared" si="34"/>
        <v/>
      </c>
      <c r="AS203" s="5">
        <f t="shared" si="35"/>
        <v>12.8142</v>
      </c>
      <c r="AT203" s="11">
        <f t="shared" si="36"/>
        <v>6.2886977409416464E-4</v>
      </c>
      <c r="AU203" s="5">
        <f t="shared" si="37"/>
        <v>0.62886977409416456</v>
      </c>
    </row>
    <row r="204" spans="1:47" x14ac:dyDescent="0.25">
      <c r="A204" s="1" t="s">
        <v>254</v>
      </c>
      <c r="B204" s="1" t="s">
        <v>255</v>
      </c>
      <c r="C204" s="1" t="s">
        <v>256</v>
      </c>
      <c r="D204" s="1" t="s">
        <v>52</v>
      </c>
      <c r="E204" s="1" t="s">
        <v>84</v>
      </c>
      <c r="F204" s="1" t="s">
        <v>257</v>
      </c>
      <c r="G204" s="1" t="s">
        <v>248</v>
      </c>
      <c r="H204" s="1" t="s">
        <v>194</v>
      </c>
      <c r="J204" s="2">
        <v>2.82</v>
      </c>
      <c r="K204" s="2">
        <f t="shared" si="38"/>
        <v>2.37</v>
      </c>
      <c r="L204" s="2">
        <f t="shared" si="39"/>
        <v>0</v>
      </c>
      <c r="R204" s="7">
        <v>0.9</v>
      </c>
      <c r="S204" s="5">
        <v>533.92500000000007</v>
      </c>
      <c r="T204" s="8">
        <v>0.32</v>
      </c>
      <c r="U204" s="5">
        <v>56.951999999999998</v>
      </c>
      <c r="Z204" s="9">
        <v>0.98</v>
      </c>
      <c r="AA204" s="5">
        <v>69.766199999999998</v>
      </c>
      <c r="AB204" s="10">
        <v>0.17</v>
      </c>
      <c r="AC204" s="5">
        <v>10.891475</v>
      </c>
      <c r="AL204" s="5" t="str">
        <f t="shared" si="32"/>
        <v/>
      </c>
      <c r="AN204" s="5" t="str">
        <f t="shared" si="33"/>
        <v/>
      </c>
      <c r="AP204" s="5" t="str">
        <f t="shared" si="34"/>
        <v/>
      </c>
      <c r="AS204" s="5">
        <f t="shared" si="35"/>
        <v>671.53467500000011</v>
      </c>
      <c r="AT204" s="11">
        <f t="shared" si="36"/>
        <v>3.2956240683277023E-2</v>
      </c>
      <c r="AU204" s="5">
        <f t="shared" si="37"/>
        <v>32.956240683277024</v>
      </c>
    </row>
    <row r="205" spans="1:47" x14ac:dyDescent="0.25">
      <c r="A205" s="1" t="s">
        <v>258</v>
      </c>
      <c r="B205" s="1" t="s">
        <v>246</v>
      </c>
      <c r="C205" s="1" t="s">
        <v>197</v>
      </c>
      <c r="D205" s="1" t="s">
        <v>52</v>
      </c>
      <c r="E205" s="1" t="s">
        <v>69</v>
      </c>
      <c r="F205" s="1" t="s">
        <v>247</v>
      </c>
      <c r="G205" s="1" t="s">
        <v>248</v>
      </c>
      <c r="H205" s="1" t="s">
        <v>194</v>
      </c>
      <c r="J205" s="2">
        <v>0.46</v>
      </c>
      <c r="K205" s="2">
        <f t="shared" si="38"/>
        <v>0.11000000000000001</v>
      </c>
      <c r="L205" s="2">
        <f t="shared" si="39"/>
        <v>0</v>
      </c>
      <c r="R205" s="7">
        <v>7.0000000000000007E-2</v>
      </c>
      <c r="S205" s="5">
        <v>41.527500000000003</v>
      </c>
      <c r="T205" s="8">
        <v>0.04</v>
      </c>
      <c r="U205" s="5">
        <v>7.1189999999999998</v>
      </c>
      <c r="AL205" s="5" t="str">
        <f t="shared" si="32"/>
        <v/>
      </c>
      <c r="AN205" s="5" t="str">
        <f t="shared" si="33"/>
        <v/>
      </c>
      <c r="AP205" s="5" t="str">
        <f t="shared" si="34"/>
        <v/>
      </c>
      <c r="AS205" s="5">
        <f t="shared" si="35"/>
        <v>48.646500000000003</v>
      </c>
      <c r="AT205" s="11">
        <f t="shared" si="36"/>
        <v>2.3873759942463664E-3</v>
      </c>
      <c r="AU205" s="5">
        <f t="shared" si="37"/>
        <v>2.3873759942463662</v>
      </c>
    </row>
    <row r="206" spans="1:47" x14ac:dyDescent="0.25">
      <c r="A206" s="1" t="s">
        <v>258</v>
      </c>
      <c r="B206" s="1" t="s">
        <v>246</v>
      </c>
      <c r="C206" s="1" t="s">
        <v>197</v>
      </c>
      <c r="D206" s="1" t="s">
        <v>52</v>
      </c>
      <c r="E206" s="1" t="s">
        <v>84</v>
      </c>
      <c r="F206" s="1" t="s">
        <v>257</v>
      </c>
      <c r="G206" s="1" t="s">
        <v>248</v>
      </c>
      <c r="H206" s="1" t="s">
        <v>194</v>
      </c>
      <c r="J206" s="2">
        <v>35.44</v>
      </c>
      <c r="K206" s="2">
        <f t="shared" si="38"/>
        <v>10.42</v>
      </c>
      <c r="L206" s="2">
        <f t="shared" si="39"/>
        <v>0</v>
      </c>
      <c r="R206" s="7">
        <v>8.41</v>
      </c>
      <c r="S206" s="5">
        <v>4989.2325000000001</v>
      </c>
      <c r="T206" s="8">
        <v>2.0099999999999998</v>
      </c>
      <c r="U206" s="5">
        <v>357.72975000000002</v>
      </c>
      <c r="AL206" s="5" t="str">
        <f t="shared" si="32"/>
        <v/>
      </c>
      <c r="AN206" s="5" t="str">
        <f t="shared" si="33"/>
        <v/>
      </c>
      <c r="AP206" s="5" t="str">
        <f t="shared" si="34"/>
        <v/>
      </c>
      <c r="AS206" s="5">
        <f>SUM(O206,Q206,S206,U206,W206,Y206,AA206,AC206,AF206,AH206,AJ206)</f>
        <v>5346.9622500000005</v>
      </c>
      <c r="AT206" s="11">
        <f t="shared" si="36"/>
        <v>0.26240755897734752</v>
      </c>
      <c r="AU206" s="5">
        <f t="shared" si="37"/>
        <v>262.40755897734755</v>
      </c>
    </row>
    <row r="207" spans="1:47" x14ac:dyDescent="0.25">
      <c r="B207" s="29" t="s">
        <v>271</v>
      </c>
      <c r="K207" s="2">
        <f t="shared" si="38"/>
        <v>0</v>
      </c>
      <c r="L207" s="2">
        <f t="shared" si="39"/>
        <v>0</v>
      </c>
      <c r="AS207" s="5">
        <f t="shared" ref="AS207:AS208" si="40">SUM(O207,Q207,S207,U207,W207,Y207,AA207,AC207,AF207,AH207,AJ207)</f>
        <v>0</v>
      </c>
      <c r="AT207" s="11">
        <f t="shared" si="36"/>
        <v>0</v>
      </c>
      <c r="AU207" s="5">
        <f t="shared" si="37"/>
        <v>0</v>
      </c>
    </row>
    <row r="208" spans="1:47" x14ac:dyDescent="0.25">
      <c r="B208" s="1" t="s">
        <v>269</v>
      </c>
      <c r="C208" s="1" t="s">
        <v>267</v>
      </c>
      <c r="D208" s="1" t="s">
        <v>52</v>
      </c>
      <c r="J208" s="2">
        <v>18.22</v>
      </c>
      <c r="K208" s="2">
        <f t="shared" si="38"/>
        <v>7.36</v>
      </c>
      <c r="L208" s="2">
        <f t="shared" si="39"/>
        <v>0</v>
      </c>
      <c r="AG208" s="9">
        <v>7.36</v>
      </c>
      <c r="AH208" s="5">
        <v>4477.82</v>
      </c>
      <c r="AS208" s="5">
        <f t="shared" si="40"/>
        <v>4477.82</v>
      </c>
      <c r="AT208" s="11">
        <f t="shared" si="36"/>
        <v>0.21975352748000906</v>
      </c>
      <c r="AU208" s="5">
        <f t="shared" si="37"/>
        <v>219.75352748000907</v>
      </c>
    </row>
    <row r="209" spans="1:47" x14ac:dyDescent="0.25">
      <c r="B209" s="1" t="s">
        <v>268</v>
      </c>
      <c r="C209" s="1" t="s">
        <v>267</v>
      </c>
      <c r="D209" s="1" t="s">
        <v>52</v>
      </c>
      <c r="J209" s="2">
        <v>31.07</v>
      </c>
      <c r="K209" s="2">
        <f t="shared" si="38"/>
        <v>29.69</v>
      </c>
      <c r="L209" s="2">
        <f t="shared" si="39"/>
        <v>0</v>
      </c>
      <c r="AG209" s="9">
        <v>29.69</v>
      </c>
      <c r="AH209" s="5">
        <v>31610.94</v>
      </c>
      <c r="AS209" s="5">
        <f t="shared" ref="AS209" si="41">SUM(O209,Q209,S209,U209,W209,Y209,AA209,AC209,AF209,AH209,AJ209)</f>
        <v>31610.94</v>
      </c>
      <c r="AT209" s="11">
        <f t="shared" si="36"/>
        <v>1.5513387255313789</v>
      </c>
      <c r="AU209" s="5">
        <f t="shared" si="37"/>
        <v>1551.3387255313789</v>
      </c>
    </row>
    <row r="210" spans="1:47" x14ac:dyDescent="0.25">
      <c r="B210" s="1" t="s">
        <v>266</v>
      </c>
      <c r="C210" s="1" t="s">
        <v>267</v>
      </c>
      <c r="D210" s="1" t="s">
        <v>52</v>
      </c>
      <c r="J210" s="2">
        <v>20.45</v>
      </c>
      <c r="K210" s="2">
        <f t="shared" si="38"/>
        <v>16.59</v>
      </c>
      <c r="L210" s="2">
        <f t="shared" si="39"/>
        <v>0</v>
      </c>
      <c r="AG210" s="9">
        <v>16.59</v>
      </c>
      <c r="AH210" s="5">
        <v>17663.37</v>
      </c>
      <c r="AS210" s="5">
        <f t="shared" ref="AS210" si="42">SUM(O210,Q210,S210,U210,W210,Y210,AA210,AC210,AF210,AH210,AJ210)</f>
        <v>17663.37</v>
      </c>
      <c r="AT210" s="11">
        <f t="shared" si="36"/>
        <v>0.86684767692416576</v>
      </c>
      <c r="AU210" s="5">
        <f t="shared" si="37"/>
        <v>866.84767692416574</v>
      </c>
    </row>
    <row r="211" spans="1:47" x14ac:dyDescent="0.25">
      <c r="B211" s="29" t="s">
        <v>272</v>
      </c>
      <c r="K211" s="2">
        <f t="shared" si="38"/>
        <v>0</v>
      </c>
      <c r="L211" s="2">
        <f t="shared" si="39"/>
        <v>0</v>
      </c>
      <c r="AS211" s="5">
        <f t="shared" ref="AS211:AS212" si="43">SUM(O211,Q211,S211,U211,W211,Y211,AA211,AC211,AF211,AH211,AJ211)</f>
        <v>0</v>
      </c>
      <c r="AT211" s="11">
        <f t="shared" si="36"/>
        <v>0</v>
      </c>
      <c r="AU211" s="5">
        <f t="shared" si="37"/>
        <v>0</v>
      </c>
    </row>
    <row r="212" spans="1:47" x14ac:dyDescent="0.25">
      <c r="B212" s="1" t="s">
        <v>263</v>
      </c>
      <c r="C212" s="1" t="s">
        <v>275</v>
      </c>
      <c r="D212" s="1" t="s">
        <v>52</v>
      </c>
      <c r="J212" s="2">
        <v>4.8899999999999997</v>
      </c>
      <c r="K212" s="2">
        <f t="shared" si="38"/>
        <v>8.18</v>
      </c>
      <c r="L212" s="2">
        <f t="shared" si="39"/>
        <v>0</v>
      </c>
      <c r="AG212" s="9">
        <v>8.18</v>
      </c>
      <c r="AH212" s="5">
        <v>8709.25</v>
      </c>
      <c r="AS212" s="5">
        <f t="shared" si="43"/>
        <v>8709.25</v>
      </c>
      <c r="AT212" s="11">
        <f t="shared" si="36"/>
        <v>0.4274152174954039</v>
      </c>
      <c r="AU212" s="5">
        <f t="shared" si="37"/>
        <v>427.41521749540391</v>
      </c>
    </row>
    <row r="213" spans="1:47" x14ac:dyDescent="0.25">
      <c r="B213" s="1" t="s">
        <v>262</v>
      </c>
      <c r="C213" s="1" t="s">
        <v>275</v>
      </c>
      <c r="D213" s="1" t="s">
        <v>52</v>
      </c>
      <c r="J213" s="2">
        <v>3.56</v>
      </c>
      <c r="K213" s="2">
        <f t="shared" si="38"/>
        <v>3.21</v>
      </c>
      <c r="L213" s="2">
        <f t="shared" si="39"/>
        <v>0</v>
      </c>
      <c r="AG213" s="9">
        <v>3.21</v>
      </c>
      <c r="AH213" s="5">
        <v>2792.56</v>
      </c>
      <c r="AS213" s="5">
        <f t="shared" ref="AS213" si="44">SUM(O213,Q213,S213,U213,W213,Y213,AA213,AC213,AF213,AH213,AJ213)</f>
        <v>2792.56</v>
      </c>
      <c r="AT213" s="11">
        <f t="shared" si="36"/>
        <v>0.13704769523999941</v>
      </c>
      <c r="AU213" s="5">
        <f t="shared" si="37"/>
        <v>137.0476952399994</v>
      </c>
    </row>
    <row r="214" spans="1:47" x14ac:dyDescent="0.25">
      <c r="B214" s="1" t="s">
        <v>261</v>
      </c>
      <c r="C214" s="1" t="s">
        <v>275</v>
      </c>
      <c r="D214" s="1" t="s">
        <v>52</v>
      </c>
      <c r="J214" s="2">
        <v>1.9</v>
      </c>
      <c r="K214" s="2">
        <f t="shared" si="38"/>
        <v>1.89</v>
      </c>
      <c r="L214" s="2">
        <f t="shared" si="39"/>
        <v>0</v>
      </c>
      <c r="AG214" s="9">
        <v>1.89</v>
      </c>
      <c r="AH214" s="5">
        <v>2012.28</v>
      </c>
      <c r="AS214" s="5">
        <f t="shared" ref="AS214" si="45">SUM(O214,Q214,S214,U214,W214,Y214,AA214,AC214,AF214,AH214,AJ214)</f>
        <v>2012.28</v>
      </c>
      <c r="AT214" s="11">
        <f t="shared" si="36"/>
        <v>9.8754668181720726E-2</v>
      </c>
      <c r="AU214" s="5">
        <f t="shared" si="37"/>
        <v>98.754668181720731</v>
      </c>
    </row>
    <row r="215" spans="1:47" x14ac:dyDescent="0.25">
      <c r="B215" s="1" t="s">
        <v>260</v>
      </c>
      <c r="C215" s="1" t="s">
        <v>275</v>
      </c>
      <c r="D215" s="1" t="s">
        <v>52</v>
      </c>
      <c r="J215" s="2">
        <v>14.75</v>
      </c>
      <c r="K215" s="2">
        <f t="shared" si="38"/>
        <v>14.66</v>
      </c>
      <c r="L215" s="2">
        <f t="shared" si="39"/>
        <v>0</v>
      </c>
      <c r="AG215" s="9">
        <v>14.66</v>
      </c>
      <c r="AH215" s="5">
        <v>15106.57</v>
      </c>
      <c r="AS215" s="5">
        <f t="shared" ref="AS215" si="46">SUM(O215,Q215,S215,U215,W215,Y215,AA215,AC215,AF215,AH215,AJ215)</f>
        <v>15106.57</v>
      </c>
      <c r="AT215" s="11">
        <f t="shared" si="36"/>
        <v>0.74137014119006139</v>
      </c>
      <c r="AU215" s="5">
        <f t="shared" si="37"/>
        <v>741.37014119006142</v>
      </c>
    </row>
    <row r="216" spans="1:47" x14ac:dyDescent="0.25">
      <c r="B216" s="1" t="s">
        <v>259</v>
      </c>
      <c r="C216" s="1" t="s">
        <v>275</v>
      </c>
      <c r="D216" s="1" t="s">
        <v>52</v>
      </c>
      <c r="J216" s="2">
        <v>2.95</v>
      </c>
      <c r="K216" s="2">
        <f t="shared" si="38"/>
        <v>1.58</v>
      </c>
      <c r="L216" s="2">
        <f t="shared" si="39"/>
        <v>0</v>
      </c>
      <c r="AG216" s="9">
        <v>1.58</v>
      </c>
      <c r="AH216" s="5">
        <v>1682.23</v>
      </c>
      <c r="AS216" s="5">
        <f t="shared" ref="AS216" si="47">SUM(O216,Q216,S216,U216,W216,Y216,AA216,AC216,AF216,AH216,AJ216)</f>
        <v>1682.23</v>
      </c>
      <c r="AT216" s="11">
        <f t="shared" si="36"/>
        <v>8.2557131937571346E-2</v>
      </c>
      <c r="AU216" s="5">
        <f t="shared" si="37"/>
        <v>82.557131937571341</v>
      </c>
    </row>
    <row r="217" spans="1:47" x14ac:dyDescent="0.25">
      <c r="B217" s="29" t="s">
        <v>273</v>
      </c>
      <c r="K217" s="2">
        <f t="shared" si="38"/>
        <v>0</v>
      </c>
      <c r="L217" s="2">
        <f t="shared" si="39"/>
        <v>0</v>
      </c>
      <c r="AS217" s="5">
        <f t="shared" ref="AS217:AS218" si="48">SUM(O217,Q217,S217,U217,W217,Y217,AA217,AC217,AF217,AH217,AJ217)</f>
        <v>0</v>
      </c>
      <c r="AT217" s="11">
        <f t="shared" si="36"/>
        <v>0</v>
      </c>
      <c r="AU217" s="5">
        <f t="shared" si="37"/>
        <v>0</v>
      </c>
    </row>
    <row r="218" spans="1:47" x14ac:dyDescent="0.25">
      <c r="B218" s="1" t="s">
        <v>265</v>
      </c>
      <c r="C218" s="1" t="s">
        <v>277</v>
      </c>
      <c r="D218" s="1" t="s">
        <v>163</v>
      </c>
      <c r="J218" s="2">
        <v>4.74</v>
      </c>
      <c r="K218" s="2">
        <f t="shared" si="38"/>
        <v>3.68</v>
      </c>
      <c r="L218" s="2">
        <f t="shared" si="39"/>
        <v>0</v>
      </c>
      <c r="AG218" s="9">
        <v>3.68</v>
      </c>
      <c r="AH218" s="5">
        <v>3918.1</v>
      </c>
      <c r="AS218" s="5">
        <f t="shared" si="48"/>
        <v>3918.1</v>
      </c>
      <c r="AT218" s="11">
        <f t="shared" si="36"/>
        <v>0.1922847046150635</v>
      </c>
      <c r="AU218" s="5">
        <f t="shared" si="37"/>
        <v>192.2847046150635</v>
      </c>
    </row>
    <row r="219" spans="1:47" x14ac:dyDescent="0.25">
      <c r="B219" s="1" t="s">
        <v>264</v>
      </c>
      <c r="C219" s="1" t="s">
        <v>277</v>
      </c>
      <c r="D219" s="1" t="s">
        <v>163</v>
      </c>
      <c r="J219" s="2">
        <v>0</v>
      </c>
      <c r="K219" s="2">
        <f t="shared" si="38"/>
        <v>0.02</v>
      </c>
      <c r="L219" s="2">
        <f t="shared" si="39"/>
        <v>0</v>
      </c>
      <c r="AG219" s="9">
        <v>0.02</v>
      </c>
      <c r="AH219" s="5">
        <v>21.294</v>
      </c>
      <c r="AL219" s="5" t="str">
        <f>IF(AK219&gt;0,AK219*$AL$1,"")</f>
        <v/>
      </c>
      <c r="AN219" s="5" t="str">
        <f>IF(AM219&gt;0,AM219*$AN$1,"")</f>
        <v/>
      </c>
      <c r="AP219" s="5" t="str">
        <f>IF(AO219&gt;0,AO219*$AP$1,"")</f>
        <v/>
      </c>
      <c r="AS219" s="5">
        <f>SUM(O219,Q219,S219,U219,W219,Y219,AA219,AC219,AF219,AH219,AJ219)</f>
        <v>21.294</v>
      </c>
      <c r="AT219" s="11">
        <f t="shared" si="36"/>
        <v>1.0450245016904015E-3</v>
      </c>
      <c r="AU219" s="5">
        <f>(AT219/100)*$AU$1</f>
        <v>1.0450245016904014</v>
      </c>
    </row>
    <row r="220" spans="1:47" x14ac:dyDescent="0.25">
      <c r="B220" s="29" t="s">
        <v>274</v>
      </c>
      <c r="K220" s="2">
        <f t="shared" si="38"/>
        <v>0</v>
      </c>
      <c r="L220" s="2">
        <f t="shared" si="39"/>
        <v>0</v>
      </c>
      <c r="AS220" s="5">
        <f t="shared" ref="AS220:AS221" si="49">SUM(O220,Q220,S220,U220,W220,Y220,AA220,AC220,AF220,AH220,AJ220)</f>
        <v>0</v>
      </c>
      <c r="AT220" s="11">
        <f t="shared" si="36"/>
        <v>0</v>
      </c>
      <c r="AU220" s="5">
        <f t="shared" ref="AU220:AU223" si="50">(AT220/100)*$AU$1</f>
        <v>0</v>
      </c>
    </row>
    <row r="221" spans="1:47" x14ac:dyDescent="0.25">
      <c r="B221" s="1" t="s">
        <v>265</v>
      </c>
      <c r="C221" s="1" t="s">
        <v>278</v>
      </c>
      <c r="D221" s="1" t="s">
        <v>276</v>
      </c>
      <c r="J221" s="2">
        <v>4.96</v>
      </c>
      <c r="K221" s="2">
        <f t="shared" si="38"/>
        <v>4.32</v>
      </c>
      <c r="L221" s="2">
        <f t="shared" si="39"/>
        <v>0</v>
      </c>
      <c r="AG221" s="9">
        <v>4.32</v>
      </c>
      <c r="AH221" s="5">
        <v>4599.5</v>
      </c>
      <c r="AS221" s="5">
        <f t="shared" si="49"/>
        <v>4599.5</v>
      </c>
      <c r="AT221" s="11">
        <f t="shared" si="36"/>
        <v>0.22572509606109711</v>
      </c>
      <c r="AU221" s="5">
        <f t="shared" si="50"/>
        <v>225.7250960610971</v>
      </c>
    </row>
    <row r="222" spans="1:47" x14ac:dyDescent="0.25">
      <c r="B222" s="1" t="s">
        <v>264</v>
      </c>
      <c r="C222" s="1" t="s">
        <v>278</v>
      </c>
      <c r="D222" s="1" t="s">
        <v>276</v>
      </c>
      <c r="J222" s="2">
        <v>5.05</v>
      </c>
      <c r="K222" s="2">
        <f t="shared" si="38"/>
        <v>2.56</v>
      </c>
      <c r="L222" s="2">
        <f t="shared" si="39"/>
        <v>0</v>
      </c>
      <c r="AG222" s="9">
        <v>2.56</v>
      </c>
      <c r="AH222" s="5">
        <v>2725.63</v>
      </c>
      <c r="AS222" s="5">
        <f t="shared" ref="AS222" si="51">SUM(O222,Q222,S222,U222,W222,Y222,AA222,AC222,AF222,AH222,AJ222)</f>
        <v>2725.63</v>
      </c>
      <c r="AT222" s="11">
        <f t="shared" si="36"/>
        <v>0.1337630380643566</v>
      </c>
      <c r="AU222" s="5">
        <f t="shared" si="50"/>
        <v>133.76303806435661</v>
      </c>
    </row>
    <row r="223" spans="1:47" ht="15.75" thickBot="1" x14ac:dyDescent="0.3">
      <c r="B223" s="1" t="s">
        <v>262</v>
      </c>
      <c r="C223" s="1" t="s">
        <v>278</v>
      </c>
      <c r="D223" s="1" t="s">
        <v>276</v>
      </c>
      <c r="J223" s="2">
        <v>2.95</v>
      </c>
      <c r="K223" s="2">
        <f t="shared" si="38"/>
        <v>2.78</v>
      </c>
      <c r="L223" s="2">
        <f t="shared" si="39"/>
        <v>0</v>
      </c>
      <c r="AG223" s="9">
        <v>2.78</v>
      </c>
      <c r="AH223" s="5">
        <v>2448.81</v>
      </c>
      <c r="AS223" s="5">
        <f t="shared" ref="AS223" si="52">SUM(O223,Q223,S223,U223,W223,Y223,AA223,AC223,AF223,AH223,AJ223)</f>
        <v>2448.81</v>
      </c>
      <c r="AT223" s="11">
        <f t="shared" si="36"/>
        <v>0.12017781769439617</v>
      </c>
      <c r="AU223" s="5">
        <f t="shared" si="50"/>
        <v>120.17781769439618</v>
      </c>
    </row>
    <row r="224" spans="1:47" ht="15.75" thickTop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>
        <f t="shared" ref="K224:AU224" si="53">SUM(K3:K223)</f>
        <v>3026.2300000000005</v>
      </c>
      <c r="L224" s="20">
        <f t="shared" si="53"/>
        <v>1767.7299999999998</v>
      </c>
      <c r="M224" s="21">
        <f t="shared" si="53"/>
        <v>737.2600000000001</v>
      </c>
      <c r="N224" s="22">
        <f t="shared" si="53"/>
        <v>65.789999999999992</v>
      </c>
      <c r="O224" s="23">
        <f t="shared" si="53"/>
        <v>108224.55</v>
      </c>
      <c r="P224" s="24">
        <f t="shared" si="53"/>
        <v>785.14</v>
      </c>
      <c r="Q224" s="23">
        <f t="shared" si="53"/>
        <v>1018931.20875</v>
      </c>
      <c r="R224" s="25">
        <f t="shared" si="53"/>
        <v>1273.2099999999998</v>
      </c>
      <c r="S224" s="23">
        <f t="shared" si="53"/>
        <v>723720.92999999993</v>
      </c>
      <c r="T224" s="26">
        <f t="shared" si="53"/>
        <v>354.71</v>
      </c>
      <c r="U224" s="23">
        <f t="shared" si="53"/>
        <v>60916.011750000005</v>
      </c>
      <c r="V224" s="20">
        <f t="shared" si="53"/>
        <v>0</v>
      </c>
      <c r="W224" s="23">
        <f t="shared" si="53"/>
        <v>0</v>
      </c>
      <c r="X224" s="20">
        <f t="shared" si="53"/>
        <v>0</v>
      </c>
      <c r="Y224" s="23">
        <f t="shared" si="53"/>
        <v>0</v>
      </c>
      <c r="Z224" s="27">
        <f t="shared" si="53"/>
        <v>68.16</v>
      </c>
      <c r="AA224" s="23">
        <f t="shared" si="53"/>
        <v>4553.922599999999</v>
      </c>
      <c r="AB224" s="28">
        <f t="shared" si="53"/>
        <v>245.36999999999995</v>
      </c>
      <c r="AC224" s="23">
        <f t="shared" si="53"/>
        <v>14742.206324999999</v>
      </c>
      <c r="AD224" s="20">
        <f t="shared" si="53"/>
        <v>0</v>
      </c>
      <c r="AE224" s="20">
        <f t="shared" si="53"/>
        <v>137.33000000000004</v>
      </c>
      <c r="AF224" s="23">
        <f t="shared" si="53"/>
        <v>8798.3897749999978</v>
      </c>
      <c r="AG224" s="27">
        <f t="shared" si="53"/>
        <v>96.52000000000001</v>
      </c>
      <c r="AH224" s="23">
        <f t="shared" si="53"/>
        <v>97768.353999999978</v>
      </c>
      <c r="AI224" s="20">
        <f t="shared" si="53"/>
        <v>0</v>
      </c>
      <c r="AJ224" s="23">
        <f t="shared" si="53"/>
        <v>0</v>
      </c>
      <c r="AK224" s="21">
        <f t="shared" si="53"/>
        <v>2.8300000000000005</v>
      </c>
      <c r="AL224" s="23">
        <f t="shared" si="53"/>
        <v>7118.0159999999996</v>
      </c>
      <c r="AM224" s="21">
        <f t="shared" si="53"/>
        <v>0.25</v>
      </c>
      <c r="AN224" s="23">
        <f t="shared" si="53"/>
        <v>1048</v>
      </c>
      <c r="AO224" s="20">
        <f t="shared" si="53"/>
        <v>11.970000000000002</v>
      </c>
      <c r="AP224" s="23">
        <f t="shared" si="53"/>
        <v>11.970000000000002</v>
      </c>
      <c r="AQ224" s="20">
        <f t="shared" si="53"/>
        <v>25.8</v>
      </c>
      <c r="AR224" s="20">
        <f t="shared" si="53"/>
        <v>989.62</v>
      </c>
      <c r="AS224" s="23">
        <f t="shared" si="53"/>
        <v>2037655.5732000005</v>
      </c>
      <c r="AT224" s="20">
        <f t="shared" si="53"/>
        <v>99.999999999999986</v>
      </c>
      <c r="AU224" s="23">
        <f t="shared" si="53"/>
        <v>100000.00000000001</v>
      </c>
    </row>
    <row r="227" spans="2:3" x14ac:dyDescent="0.25">
      <c r="B227" s="29" t="s">
        <v>270</v>
      </c>
      <c r="C227" s="1">
        <f>SUM(K224,L224)</f>
        <v>4793.96</v>
      </c>
    </row>
  </sheetData>
  <autoFilter ref="A2:AU224" xr:uid="{00000000-0001-0000-0000-000000000000}"/>
  <conditionalFormatting sqref="I194:I223 J217:J223">
    <cfRule type="notContainsText" dxfId="0" priority="24" operator="notContains" text="#########">
      <formula>ISERROR(SEARCH("#########",I194))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624DD-43FF-4EC9-B3B7-4CBB1AFCF4F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2.xml><?xml version="1.0" encoding="utf-8"?>
<ds:datastoreItem xmlns:ds="http://schemas.openxmlformats.org/officeDocument/2006/customXml" ds:itemID="{01119FCF-84E9-4629-9D05-A689C1A4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BBAF7-6A55-41DA-AC0A-F7894CC7B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Henderson</cp:lastModifiedBy>
  <dcterms:created xsi:type="dcterms:W3CDTF">2023-09-26T13:45:10Z</dcterms:created>
  <dcterms:modified xsi:type="dcterms:W3CDTF">2023-11-17T15:53:04Z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