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Swift County/Group 1/CD 7/"/>
    </mc:Choice>
  </mc:AlternateContent>
  <xr:revisionPtr revIDLastSave="23" documentId="8_{CCA3DB13-DBFA-4EE6-BFB4-6FB1ADCFE851}" xr6:coauthVersionLast="47" xr6:coauthVersionMax="47" xr10:uidLastSave="{4A0F54F9-FB23-4D74-A219-D59182BE5FEA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Sheet1!$A$2:$AW$165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64" i="1" l="1"/>
  <c r="AT151" i="1" l="1"/>
  <c r="M151" i="1"/>
  <c r="AT161" i="1"/>
  <c r="M161" i="1"/>
  <c r="L161" i="1"/>
  <c r="AT160" i="1"/>
  <c r="M160" i="1"/>
  <c r="L160" i="1"/>
  <c r="AT159" i="1"/>
  <c r="M159" i="1"/>
  <c r="L159" i="1"/>
  <c r="AT158" i="1"/>
  <c r="M158" i="1"/>
  <c r="L158" i="1"/>
  <c r="AT156" i="1"/>
  <c r="M156" i="1"/>
  <c r="L156" i="1"/>
  <c r="L151" i="1"/>
  <c r="AT153" i="1"/>
  <c r="AT154" i="1"/>
  <c r="L153" i="1"/>
  <c r="M153" i="1"/>
  <c r="L154" i="1"/>
  <c r="M154" i="1"/>
  <c r="AM31" i="1"/>
  <c r="AO31" i="1"/>
  <c r="AQ31" i="1"/>
  <c r="AM41" i="1"/>
  <c r="AO41" i="1"/>
  <c r="AQ41" i="1"/>
  <c r="AM42" i="1"/>
  <c r="AO42" i="1"/>
  <c r="AQ42" i="1"/>
  <c r="AM43" i="1"/>
  <c r="AO43" i="1"/>
  <c r="AQ43" i="1"/>
  <c r="AM44" i="1"/>
  <c r="AO44" i="1"/>
  <c r="AQ44" i="1"/>
  <c r="AM45" i="1"/>
  <c r="AO45" i="1"/>
  <c r="AQ45" i="1"/>
  <c r="AM48" i="1"/>
  <c r="AO48" i="1"/>
  <c r="AQ48" i="1"/>
  <c r="AM49" i="1"/>
  <c r="AO49" i="1"/>
  <c r="AQ49" i="1"/>
  <c r="AM50" i="1"/>
  <c r="AO50" i="1"/>
  <c r="AQ50" i="1"/>
  <c r="AM51" i="1"/>
  <c r="AO51" i="1"/>
  <c r="AQ51" i="1"/>
  <c r="AM52" i="1"/>
  <c r="AO52" i="1"/>
  <c r="AQ52" i="1"/>
  <c r="AM53" i="1"/>
  <c r="AO53" i="1"/>
  <c r="AQ53" i="1"/>
  <c r="AM54" i="1"/>
  <c r="AO54" i="1"/>
  <c r="AQ54" i="1"/>
  <c r="AM55" i="1"/>
  <c r="AO55" i="1"/>
  <c r="AQ55" i="1"/>
  <c r="AM56" i="1"/>
  <c r="AO56" i="1"/>
  <c r="AQ56" i="1"/>
  <c r="AM57" i="1"/>
  <c r="AO57" i="1"/>
  <c r="AQ57" i="1"/>
  <c r="AM58" i="1"/>
  <c r="AO58" i="1"/>
  <c r="AQ58" i="1"/>
  <c r="AM59" i="1"/>
  <c r="AO59" i="1"/>
  <c r="AQ59" i="1"/>
  <c r="AM60" i="1"/>
  <c r="AO60" i="1"/>
  <c r="AQ60" i="1"/>
  <c r="AM61" i="1"/>
  <c r="AO61" i="1"/>
  <c r="AQ61" i="1"/>
  <c r="AM62" i="1"/>
  <c r="AO62" i="1"/>
  <c r="AQ62" i="1"/>
  <c r="AM63" i="1"/>
  <c r="AO63" i="1"/>
  <c r="AQ63" i="1"/>
  <c r="AM64" i="1"/>
  <c r="AO64" i="1"/>
  <c r="AQ64" i="1"/>
  <c r="AM65" i="1"/>
  <c r="AO65" i="1"/>
  <c r="AQ65" i="1"/>
  <c r="AM66" i="1"/>
  <c r="AO66" i="1"/>
  <c r="AQ66" i="1"/>
  <c r="AM87" i="1"/>
  <c r="AO87" i="1"/>
  <c r="AQ87" i="1"/>
  <c r="AM112" i="1"/>
  <c r="AO112" i="1"/>
  <c r="AQ112" i="1"/>
  <c r="AM113" i="1"/>
  <c r="AO113" i="1"/>
  <c r="AQ113" i="1"/>
  <c r="AM126" i="1"/>
  <c r="AO126" i="1"/>
  <c r="AQ126" i="1"/>
  <c r="AM143" i="1"/>
  <c r="AO143" i="1"/>
  <c r="AQ143" i="1"/>
  <c r="AM144" i="1"/>
  <c r="AO144" i="1"/>
  <c r="AQ144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Q124" i="1"/>
  <c r="AQ125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5" i="1"/>
  <c r="AQ146" i="1"/>
  <c r="AQ147" i="1"/>
  <c r="AQ148" i="1"/>
  <c r="AQ149" i="1"/>
  <c r="AO124" i="1"/>
  <c r="AO125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5" i="1"/>
  <c r="AO146" i="1"/>
  <c r="AO147" i="1"/>
  <c r="AO148" i="1"/>
  <c r="AO149" i="1"/>
  <c r="AT64" i="1"/>
  <c r="L162" i="1"/>
  <c r="M162" i="1"/>
  <c r="AR165" i="1"/>
  <c r="AP165" i="1"/>
  <c r="AN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AT162" i="1"/>
  <c r="AQ162" i="1"/>
  <c r="AO162" i="1"/>
  <c r="AM162" i="1"/>
  <c r="AT149" i="1"/>
  <c r="AM149" i="1"/>
  <c r="M149" i="1"/>
  <c r="L149" i="1"/>
  <c r="AT148" i="1"/>
  <c r="AM148" i="1"/>
  <c r="M148" i="1"/>
  <c r="L148" i="1"/>
  <c r="AT147" i="1"/>
  <c r="AM147" i="1"/>
  <c r="M147" i="1"/>
  <c r="L147" i="1"/>
  <c r="AT146" i="1"/>
  <c r="AM146" i="1"/>
  <c r="M146" i="1"/>
  <c r="L146" i="1"/>
  <c r="AT145" i="1"/>
  <c r="AM145" i="1"/>
  <c r="M145" i="1"/>
  <c r="L145" i="1"/>
  <c r="AT144" i="1"/>
  <c r="M144" i="1"/>
  <c r="L144" i="1"/>
  <c r="AT143" i="1"/>
  <c r="M143" i="1"/>
  <c r="L143" i="1"/>
  <c r="AT142" i="1"/>
  <c r="AM142" i="1"/>
  <c r="M142" i="1"/>
  <c r="L142" i="1"/>
  <c r="AT141" i="1"/>
  <c r="AM141" i="1"/>
  <c r="M141" i="1"/>
  <c r="L141" i="1"/>
  <c r="AT140" i="1"/>
  <c r="AM140" i="1"/>
  <c r="M140" i="1"/>
  <c r="L140" i="1"/>
  <c r="AT139" i="1"/>
  <c r="AM139" i="1"/>
  <c r="M139" i="1"/>
  <c r="L139" i="1"/>
  <c r="AT138" i="1"/>
  <c r="AM138" i="1"/>
  <c r="M138" i="1"/>
  <c r="L138" i="1"/>
  <c r="AT137" i="1"/>
  <c r="AM137" i="1"/>
  <c r="M137" i="1"/>
  <c r="L137" i="1"/>
  <c r="AT136" i="1"/>
  <c r="AM136" i="1"/>
  <c r="M136" i="1"/>
  <c r="L136" i="1"/>
  <c r="AT135" i="1"/>
  <c r="AM135" i="1"/>
  <c r="M135" i="1"/>
  <c r="L135" i="1"/>
  <c r="AT134" i="1"/>
  <c r="AM134" i="1"/>
  <c r="M134" i="1"/>
  <c r="L134" i="1"/>
  <c r="AT133" i="1"/>
  <c r="AM133" i="1"/>
  <c r="M133" i="1"/>
  <c r="L133" i="1"/>
  <c r="AT132" i="1"/>
  <c r="AM132" i="1"/>
  <c r="M132" i="1"/>
  <c r="L132" i="1"/>
  <c r="AT131" i="1"/>
  <c r="AM131" i="1"/>
  <c r="M131" i="1"/>
  <c r="L131" i="1"/>
  <c r="AT130" i="1"/>
  <c r="AM130" i="1"/>
  <c r="M130" i="1"/>
  <c r="L130" i="1"/>
  <c r="AT129" i="1"/>
  <c r="AM129" i="1"/>
  <c r="M129" i="1"/>
  <c r="L129" i="1"/>
  <c r="AT128" i="1"/>
  <c r="AM128" i="1"/>
  <c r="M128" i="1"/>
  <c r="L128" i="1"/>
  <c r="AT127" i="1"/>
  <c r="AM127" i="1"/>
  <c r="M127" i="1"/>
  <c r="L127" i="1"/>
  <c r="AT126" i="1"/>
  <c r="M126" i="1"/>
  <c r="L126" i="1"/>
  <c r="AT125" i="1"/>
  <c r="AM125" i="1"/>
  <c r="M125" i="1"/>
  <c r="L125" i="1"/>
  <c r="AT124" i="1"/>
  <c r="AM124" i="1"/>
  <c r="M124" i="1"/>
  <c r="L124" i="1"/>
  <c r="AT123" i="1"/>
  <c r="AQ123" i="1"/>
  <c r="AO123" i="1"/>
  <c r="AM123" i="1"/>
  <c r="M123" i="1"/>
  <c r="L123" i="1"/>
  <c r="AT122" i="1"/>
  <c r="AQ122" i="1"/>
  <c r="AO122" i="1"/>
  <c r="AM122" i="1"/>
  <c r="M122" i="1"/>
  <c r="L122" i="1"/>
  <c r="AT121" i="1"/>
  <c r="AQ121" i="1"/>
  <c r="AO121" i="1"/>
  <c r="AM121" i="1"/>
  <c r="M121" i="1"/>
  <c r="L121" i="1"/>
  <c r="AT120" i="1"/>
  <c r="AQ120" i="1"/>
  <c r="AO120" i="1"/>
  <c r="AM120" i="1"/>
  <c r="M120" i="1"/>
  <c r="L120" i="1"/>
  <c r="AT119" i="1"/>
  <c r="AQ119" i="1"/>
  <c r="AO119" i="1"/>
  <c r="AM119" i="1"/>
  <c r="M119" i="1"/>
  <c r="L119" i="1"/>
  <c r="AT118" i="1"/>
  <c r="AQ118" i="1"/>
  <c r="AO118" i="1"/>
  <c r="AM118" i="1"/>
  <c r="M118" i="1"/>
  <c r="L118" i="1"/>
  <c r="AT117" i="1"/>
  <c r="AQ117" i="1"/>
  <c r="AO117" i="1"/>
  <c r="AM117" i="1"/>
  <c r="M117" i="1"/>
  <c r="L117" i="1"/>
  <c r="AT116" i="1"/>
  <c r="AQ116" i="1"/>
  <c r="AO116" i="1"/>
  <c r="AM116" i="1"/>
  <c r="M116" i="1"/>
  <c r="L116" i="1"/>
  <c r="AT115" i="1"/>
  <c r="AQ115" i="1"/>
  <c r="AO115" i="1"/>
  <c r="AM115" i="1"/>
  <c r="M115" i="1"/>
  <c r="L115" i="1"/>
  <c r="AT114" i="1"/>
  <c r="AQ114" i="1"/>
  <c r="AO114" i="1"/>
  <c r="AM114" i="1"/>
  <c r="M114" i="1"/>
  <c r="L114" i="1"/>
  <c r="AT113" i="1"/>
  <c r="M113" i="1"/>
  <c r="L113" i="1"/>
  <c r="AT112" i="1"/>
  <c r="M112" i="1"/>
  <c r="L112" i="1"/>
  <c r="AT111" i="1"/>
  <c r="AQ111" i="1"/>
  <c r="AO111" i="1"/>
  <c r="AM111" i="1"/>
  <c r="M111" i="1"/>
  <c r="L111" i="1"/>
  <c r="AT110" i="1"/>
  <c r="AQ110" i="1"/>
  <c r="AO110" i="1"/>
  <c r="AM110" i="1"/>
  <c r="M110" i="1"/>
  <c r="L110" i="1"/>
  <c r="AT109" i="1"/>
  <c r="AQ109" i="1"/>
  <c r="AO109" i="1"/>
  <c r="AM109" i="1"/>
  <c r="M109" i="1"/>
  <c r="L109" i="1"/>
  <c r="AT108" i="1"/>
  <c r="AQ108" i="1"/>
  <c r="AO108" i="1"/>
  <c r="AM108" i="1"/>
  <c r="M108" i="1"/>
  <c r="L108" i="1"/>
  <c r="AT107" i="1"/>
  <c r="AQ107" i="1"/>
  <c r="AO107" i="1"/>
  <c r="AM107" i="1"/>
  <c r="M107" i="1"/>
  <c r="L107" i="1"/>
  <c r="AT106" i="1"/>
  <c r="AQ106" i="1"/>
  <c r="AO106" i="1"/>
  <c r="AM106" i="1"/>
  <c r="M106" i="1"/>
  <c r="L106" i="1"/>
  <c r="AT105" i="1"/>
  <c r="AQ105" i="1"/>
  <c r="AO105" i="1"/>
  <c r="AM105" i="1"/>
  <c r="M105" i="1"/>
  <c r="L105" i="1"/>
  <c r="AT104" i="1"/>
  <c r="AQ104" i="1"/>
  <c r="AO104" i="1"/>
  <c r="AM104" i="1"/>
  <c r="M104" i="1"/>
  <c r="L104" i="1"/>
  <c r="AT103" i="1"/>
  <c r="AQ103" i="1"/>
  <c r="AO103" i="1"/>
  <c r="AM103" i="1"/>
  <c r="M103" i="1"/>
  <c r="L103" i="1"/>
  <c r="AT102" i="1"/>
  <c r="AQ102" i="1"/>
  <c r="AO102" i="1"/>
  <c r="AM102" i="1"/>
  <c r="M102" i="1"/>
  <c r="L102" i="1"/>
  <c r="AT101" i="1"/>
  <c r="AQ101" i="1"/>
  <c r="AO101" i="1"/>
  <c r="AM101" i="1"/>
  <c r="M101" i="1"/>
  <c r="L101" i="1"/>
  <c r="AT100" i="1"/>
  <c r="AQ100" i="1"/>
  <c r="AO100" i="1"/>
  <c r="AM100" i="1"/>
  <c r="M100" i="1"/>
  <c r="L100" i="1"/>
  <c r="AT99" i="1"/>
  <c r="AQ99" i="1"/>
  <c r="AO99" i="1"/>
  <c r="AM99" i="1"/>
  <c r="M99" i="1"/>
  <c r="L99" i="1"/>
  <c r="AT98" i="1"/>
  <c r="AQ98" i="1"/>
  <c r="AO98" i="1"/>
  <c r="AM98" i="1"/>
  <c r="M98" i="1"/>
  <c r="L98" i="1"/>
  <c r="AT97" i="1"/>
  <c r="AQ97" i="1"/>
  <c r="AO97" i="1"/>
  <c r="AM97" i="1"/>
  <c r="M97" i="1"/>
  <c r="L97" i="1"/>
  <c r="AT96" i="1"/>
  <c r="AQ96" i="1"/>
  <c r="AO96" i="1"/>
  <c r="AM96" i="1"/>
  <c r="M96" i="1"/>
  <c r="L96" i="1"/>
  <c r="AT95" i="1"/>
  <c r="AQ95" i="1"/>
  <c r="AO95" i="1"/>
  <c r="AM95" i="1"/>
  <c r="M95" i="1"/>
  <c r="L95" i="1"/>
  <c r="AT94" i="1"/>
  <c r="AQ94" i="1"/>
  <c r="AO94" i="1"/>
  <c r="AM94" i="1"/>
  <c r="M94" i="1"/>
  <c r="L94" i="1"/>
  <c r="AT93" i="1"/>
  <c r="AQ93" i="1"/>
  <c r="AO93" i="1"/>
  <c r="AM93" i="1"/>
  <c r="M93" i="1"/>
  <c r="L93" i="1"/>
  <c r="AT92" i="1"/>
  <c r="AQ92" i="1"/>
  <c r="AO92" i="1"/>
  <c r="AM92" i="1"/>
  <c r="M92" i="1"/>
  <c r="L92" i="1"/>
  <c r="AT91" i="1"/>
  <c r="AQ91" i="1"/>
  <c r="AO91" i="1"/>
  <c r="AM91" i="1"/>
  <c r="M91" i="1"/>
  <c r="L91" i="1"/>
  <c r="AT90" i="1"/>
  <c r="AQ90" i="1"/>
  <c r="AO90" i="1"/>
  <c r="AM90" i="1"/>
  <c r="M90" i="1"/>
  <c r="L90" i="1"/>
  <c r="AT89" i="1"/>
  <c r="AQ89" i="1"/>
  <c r="AO89" i="1"/>
  <c r="AM89" i="1"/>
  <c r="M89" i="1"/>
  <c r="L89" i="1"/>
  <c r="AT88" i="1"/>
  <c r="AQ88" i="1"/>
  <c r="AO88" i="1"/>
  <c r="AM88" i="1"/>
  <c r="M88" i="1"/>
  <c r="L88" i="1"/>
  <c r="AT87" i="1"/>
  <c r="M87" i="1"/>
  <c r="L87" i="1"/>
  <c r="AT86" i="1"/>
  <c r="AQ86" i="1"/>
  <c r="AO86" i="1"/>
  <c r="AM86" i="1"/>
  <c r="M86" i="1"/>
  <c r="L86" i="1"/>
  <c r="AT85" i="1"/>
  <c r="AQ85" i="1"/>
  <c r="AO85" i="1"/>
  <c r="AM85" i="1"/>
  <c r="M85" i="1"/>
  <c r="L85" i="1"/>
  <c r="AT84" i="1"/>
  <c r="AQ84" i="1"/>
  <c r="AO84" i="1"/>
  <c r="AM84" i="1"/>
  <c r="M84" i="1"/>
  <c r="L84" i="1"/>
  <c r="AT83" i="1"/>
  <c r="AQ83" i="1"/>
  <c r="AO83" i="1"/>
  <c r="AM83" i="1"/>
  <c r="M83" i="1"/>
  <c r="L83" i="1"/>
  <c r="AT82" i="1"/>
  <c r="AQ82" i="1"/>
  <c r="AO82" i="1"/>
  <c r="AM82" i="1"/>
  <c r="M82" i="1"/>
  <c r="L82" i="1"/>
  <c r="AT81" i="1"/>
  <c r="AQ81" i="1"/>
  <c r="AM81" i="1"/>
  <c r="M81" i="1"/>
  <c r="L81" i="1"/>
  <c r="AT80" i="1"/>
  <c r="AQ80" i="1"/>
  <c r="AM80" i="1"/>
  <c r="M80" i="1"/>
  <c r="L80" i="1"/>
  <c r="AT79" i="1"/>
  <c r="AQ79" i="1"/>
  <c r="AM79" i="1"/>
  <c r="M79" i="1"/>
  <c r="L79" i="1"/>
  <c r="AT78" i="1"/>
  <c r="AQ78" i="1"/>
  <c r="AM78" i="1"/>
  <c r="M78" i="1"/>
  <c r="L78" i="1"/>
  <c r="AT77" i="1"/>
  <c r="AQ77" i="1"/>
  <c r="AM77" i="1"/>
  <c r="M77" i="1"/>
  <c r="L77" i="1"/>
  <c r="AT76" i="1"/>
  <c r="AQ76" i="1"/>
  <c r="AM76" i="1"/>
  <c r="M76" i="1"/>
  <c r="L76" i="1"/>
  <c r="AT75" i="1"/>
  <c r="AQ75" i="1"/>
  <c r="AM75" i="1"/>
  <c r="M75" i="1"/>
  <c r="L75" i="1"/>
  <c r="AT74" i="1"/>
  <c r="AQ74" i="1"/>
  <c r="AM74" i="1"/>
  <c r="M74" i="1"/>
  <c r="L74" i="1"/>
  <c r="AT73" i="1"/>
  <c r="AQ73" i="1"/>
  <c r="AM73" i="1"/>
  <c r="M73" i="1"/>
  <c r="L73" i="1"/>
  <c r="AT72" i="1"/>
  <c r="AQ72" i="1"/>
  <c r="AM72" i="1"/>
  <c r="M72" i="1"/>
  <c r="L72" i="1"/>
  <c r="AT71" i="1"/>
  <c r="AQ71" i="1"/>
  <c r="AM71" i="1"/>
  <c r="M71" i="1"/>
  <c r="L71" i="1"/>
  <c r="AT70" i="1"/>
  <c r="AQ70" i="1"/>
  <c r="AM70" i="1"/>
  <c r="M70" i="1"/>
  <c r="L70" i="1"/>
  <c r="AT69" i="1"/>
  <c r="AQ69" i="1"/>
  <c r="AM69" i="1"/>
  <c r="M69" i="1"/>
  <c r="L69" i="1"/>
  <c r="AT68" i="1"/>
  <c r="AQ68" i="1"/>
  <c r="AM68" i="1"/>
  <c r="M68" i="1"/>
  <c r="L68" i="1"/>
  <c r="AT67" i="1"/>
  <c r="AQ67" i="1"/>
  <c r="AM67" i="1"/>
  <c r="M67" i="1"/>
  <c r="L67" i="1"/>
  <c r="AT66" i="1"/>
  <c r="M66" i="1"/>
  <c r="L66" i="1"/>
  <c r="AT65" i="1"/>
  <c r="M65" i="1"/>
  <c r="L65" i="1"/>
  <c r="M64" i="1"/>
  <c r="L64" i="1"/>
  <c r="AT63" i="1"/>
  <c r="M63" i="1"/>
  <c r="L63" i="1"/>
  <c r="AT62" i="1"/>
  <c r="M62" i="1"/>
  <c r="L62" i="1"/>
  <c r="AT61" i="1"/>
  <c r="M61" i="1"/>
  <c r="L61" i="1"/>
  <c r="AT60" i="1"/>
  <c r="M60" i="1"/>
  <c r="L60" i="1"/>
  <c r="AT59" i="1"/>
  <c r="M59" i="1"/>
  <c r="L59" i="1"/>
  <c r="AT58" i="1"/>
  <c r="M58" i="1"/>
  <c r="L58" i="1"/>
  <c r="AT57" i="1"/>
  <c r="M57" i="1"/>
  <c r="L57" i="1"/>
  <c r="AT56" i="1"/>
  <c r="M56" i="1"/>
  <c r="L56" i="1"/>
  <c r="AT55" i="1"/>
  <c r="M55" i="1"/>
  <c r="L55" i="1"/>
  <c r="AT54" i="1"/>
  <c r="M54" i="1"/>
  <c r="L54" i="1"/>
  <c r="AT53" i="1"/>
  <c r="M53" i="1"/>
  <c r="L53" i="1"/>
  <c r="AT52" i="1"/>
  <c r="M52" i="1"/>
  <c r="L52" i="1"/>
  <c r="AT51" i="1"/>
  <c r="M51" i="1"/>
  <c r="L51" i="1"/>
  <c r="AT50" i="1"/>
  <c r="M50" i="1"/>
  <c r="L50" i="1"/>
  <c r="AT49" i="1"/>
  <c r="M49" i="1"/>
  <c r="L49" i="1"/>
  <c r="AT48" i="1"/>
  <c r="M48" i="1"/>
  <c r="L48" i="1"/>
  <c r="AT47" i="1"/>
  <c r="AQ47" i="1"/>
  <c r="AO47" i="1"/>
  <c r="AM47" i="1"/>
  <c r="M47" i="1"/>
  <c r="L47" i="1"/>
  <c r="AT46" i="1"/>
  <c r="AQ46" i="1"/>
  <c r="AO46" i="1"/>
  <c r="AM46" i="1"/>
  <c r="M46" i="1"/>
  <c r="L46" i="1"/>
  <c r="AT45" i="1"/>
  <c r="M45" i="1"/>
  <c r="L45" i="1"/>
  <c r="AT44" i="1"/>
  <c r="M44" i="1"/>
  <c r="L44" i="1"/>
  <c r="AT43" i="1"/>
  <c r="M43" i="1"/>
  <c r="L43" i="1"/>
  <c r="AT42" i="1"/>
  <c r="M42" i="1"/>
  <c r="L42" i="1"/>
  <c r="AT41" i="1"/>
  <c r="M41" i="1"/>
  <c r="L41" i="1"/>
  <c r="AT40" i="1"/>
  <c r="AQ40" i="1"/>
  <c r="AO40" i="1"/>
  <c r="AM40" i="1"/>
  <c r="M40" i="1"/>
  <c r="L40" i="1"/>
  <c r="AT39" i="1"/>
  <c r="AQ39" i="1"/>
  <c r="AO39" i="1"/>
  <c r="AM39" i="1"/>
  <c r="M39" i="1"/>
  <c r="L39" i="1"/>
  <c r="AT38" i="1"/>
  <c r="AQ38" i="1"/>
  <c r="AO38" i="1"/>
  <c r="AM38" i="1"/>
  <c r="M38" i="1"/>
  <c r="L38" i="1"/>
  <c r="AT37" i="1"/>
  <c r="AQ37" i="1"/>
  <c r="AO37" i="1"/>
  <c r="AM37" i="1"/>
  <c r="M37" i="1"/>
  <c r="L37" i="1"/>
  <c r="AT36" i="1"/>
  <c r="AQ36" i="1"/>
  <c r="AO36" i="1"/>
  <c r="AM36" i="1"/>
  <c r="M36" i="1"/>
  <c r="L36" i="1"/>
  <c r="AT35" i="1"/>
  <c r="AQ35" i="1"/>
  <c r="AO35" i="1"/>
  <c r="AM35" i="1"/>
  <c r="M35" i="1"/>
  <c r="L35" i="1"/>
  <c r="AT34" i="1"/>
  <c r="AQ34" i="1"/>
  <c r="AO34" i="1"/>
  <c r="AM34" i="1"/>
  <c r="M34" i="1"/>
  <c r="L34" i="1"/>
  <c r="AT33" i="1"/>
  <c r="AQ33" i="1"/>
  <c r="AO33" i="1"/>
  <c r="AM33" i="1"/>
  <c r="M33" i="1"/>
  <c r="L33" i="1"/>
  <c r="AT32" i="1"/>
  <c r="AQ32" i="1"/>
  <c r="AO32" i="1"/>
  <c r="AM32" i="1"/>
  <c r="M32" i="1"/>
  <c r="L32" i="1"/>
  <c r="AT31" i="1"/>
  <c r="L31" i="1"/>
  <c r="AT30" i="1"/>
  <c r="AQ30" i="1"/>
  <c r="AO30" i="1"/>
  <c r="AM30" i="1"/>
  <c r="M30" i="1"/>
  <c r="L30" i="1"/>
  <c r="AT29" i="1"/>
  <c r="AQ29" i="1"/>
  <c r="AO29" i="1"/>
  <c r="AM29" i="1"/>
  <c r="M29" i="1"/>
  <c r="L29" i="1"/>
  <c r="AT28" i="1"/>
  <c r="AQ28" i="1"/>
  <c r="AO28" i="1"/>
  <c r="AM28" i="1"/>
  <c r="M28" i="1"/>
  <c r="L28" i="1"/>
  <c r="AT27" i="1"/>
  <c r="AQ27" i="1"/>
  <c r="AO27" i="1"/>
  <c r="AM27" i="1"/>
  <c r="M27" i="1"/>
  <c r="L27" i="1"/>
  <c r="AT26" i="1"/>
  <c r="AQ26" i="1"/>
  <c r="AO26" i="1"/>
  <c r="AM26" i="1"/>
  <c r="M26" i="1"/>
  <c r="L26" i="1"/>
  <c r="AT25" i="1"/>
  <c r="AQ25" i="1"/>
  <c r="AO25" i="1"/>
  <c r="AM25" i="1"/>
  <c r="M25" i="1"/>
  <c r="L25" i="1"/>
  <c r="AT24" i="1"/>
  <c r="AQ24" i="1"/>
  <c r="AO24" i="1"/>
  <c r="AM24" i="1"/>
  <c r="M24" i="1"/>
  <c r="L24" i="1"/>
  <c r="AT23" i="1"/>
  <c r="AQ23" i="1"/>
  <c r="AO23" i="1"/>
  <c r="AM23" i="1"/>
  <c r="M23" i="1"/>
  <c r="L23" i="1"/>
  <c r="AT22" i="1"/>
  <c r="AQ22" i="1"/>
  <c r="AO22" i="1"/>
  <c r="AM22" i="1"/>
  <c r="M22" i="1"/>
  <c r="L22" i="1"/>
  <c r="AT21" i="1"/>
  <c r="AQ21" i="1"/>
  <c r="AO21" i="1"/>
  <c r="AM21" i="1"/>
  <c r="M21" i="1"/>
  <c r="L21" i="1"/>
  <c r="AT20" i="1"/>
  <c r="AQ20" i="1"/>
  <c r="AO20" i="1"/>
  <c r="AM20" i="1"/>
  <c r="M20" i="1"/>
  <c r="L20" i="1"/>
  <c r="AT19" i="1"/>
  <c r="AQ19" i="1"/>
  <c r="AO19" i="1"/>
  <c r="AM19" i="1"/>
  <c r="M19" i="1"/>
  <c r="L19" i="1"/>
  <c r="AT18" i="1"/>
  <c r="AQ18" i="1"/>
  <c r="AO18" i="1"/>
  <c r="AM18" i="1"/>
  <c r="M18" i="1"/>
  <c r="L18" i="1"/>
  <c r="AT17" i="1"/>
  <c r="AQ17" i="1"/>
  <c r="AO17" i="1"/>
  <c r="AM17" i="1"/>
  <c r="M17" i="1"/>
  <c r="L17" i="1"/>
  <c r="AT16" i="1"/>
  <c r="AQ16" i="1"/>
  <c r="AO16" i="1"/>
  <c r="AM16" i="1"/>
  <c r="M16" i="1"/>
  <c r="L16" i="1"/>
  <c r="AT15" i="1"/>
  <c r="AQ15" i="1"/>
  <c r="AO15" i="1"/>
  <c r="AM15" i="1"/>
  <c r="M15" i="1"/>
  <c r="L15" i="1"/>
  <c r="AT14" i="1"/>
  <c r="AQ14" i="1"/>
  <c r="AO14" i="1"/>
  <c r="AM14" i="1"/>
  <c r="M14" i="1"/>
  <c r="L14" i="1"/>
  <c r="AT13" i="1"/>
  <c r="AQ13" i="1"/>
  <c r="AO13" i="1"/>
  <c r="AM13" i="1"/>
  <c r="M13" i="1"/>
  <c r="L13" i="1"/>
  <c r="AT12" i="1"/>
  <c r="AQ12" i="1"/>
  <c r="AO12" i="1"/>
  <c r="AM12" i="1"/>
  <c r="M12" i="1"/>
  <c r="L12" i="1"/>
  <c r="AT11" i="1"/>
  <c r="AQ11" i="1"/>
  <c r="AO11" i="1"/>
  <c r="AM11" i="1"/>
  <c r="M11" i="1"/>
  <c r="L11" i="1"/>
  <c r="AT10" i="1"/>
  <c r="AQ10" i="1"/>
  <c r="AO10" i="1"/>
  <c r="AM10" i="1"/>
  <c r="M10" i="1"/>
  <c r="L10" i="1"/>
  <c r="AT9" i="1"/>
  <c r="AQ9" i="1"/>
  <c r="AO9" i="1"/>
  <c r="AM9" i="1"/>
  <c r="M9" i="1"/>
  <c r="L9" i="1"/>
  <c r="AT8" i="1"/>
  <c r="AQ8" i="1"/>
  <c r="AO8" i="1"/>
  <c r="AM8" i="1"/>
  <c r="M8" i="1"/>
  <c r="L8" i="1"/>
  <c r="AT7" i="1"/>
  <c r="AQ7" i="1"/>
  <c r="AO7" i="1"/>
  <c r="AM7" i="1"/>
  <c r="M7" i="1"/>
  <c r="L7" i="1"/>
  <c r="AT6" i="1"/>
  <c r="AQ6" i="1"/>
  <c r="AO6" i="1"/>
  <c r="AM6" i="1"/>
  <c r="M6" i="1"/>
  <c r="L6" i="1"/>
  <c r="AT5" i="1"/>
  <c r="AQ5" i="1"/>
  <c r="AO5" i="1"/>
  <c r="AM5" i="1"/>
  <c r="M5" i="1"/>
  <c r="L5" i="1"/>
  <c r="AT4" i="1"/>
  <c r="AQ4" i="1"/>
  <c r="AO4" i="1"/>
  <c r="AM4" i="1"/>
  <c r="M4" i="1"/>
  <c r="L4" i="1"/>
  <c r="AT3" i="1"/>
  <c r="AQ3" i="1"/>
  <c r="AO3" i="1"/>
  <c r="AM3" i="1"/>
  <c r="M3" i="1"/>
  <c r="L3" i="1"/>
  <c r="AT165" i="1" l="1"/>
  <c r="AV156" i="1" s="1"/>
  <c r="K61" i="1"/>
  <c r="K64" i="1"/>
  <c r="K48" i="1"/>
  <c r="K50" i="1"/>
  <c r="K51" i="1"/>
  <c r="K53" i="1"/>
  <c r="K54" i="1"/>
  <c r="K56" i="1"/>
  <c r="K57" i="1"/>
  <c r="K65" i="1"/>
  <c r="K113" i="1"/>
  <c r="K126" i="1"/>
  <c r="K58" i="1"/>
  <c r="K144" i="1"/>
  <c r="K87" i="1"/>
  <c r="K49" i="1"/>
  <c r="K52" i="1"/>
  <c r="K55" i="1"/>
  <c r="K41" i="1"/>
  <c r="K44" i="1"/>
  <c r="K60" i="1"/>
  <c r="K143" i="1"/>
  <c r="K59" i="1"/>
  <c r="K66" i="1"/>
  <c r="K42" i="1"/>
  <c r="K43" i="1"/>
  <c r="K45" i="1"/>
  <c r="K112" i="1"/>
  <c r="K62" i="1"/>
  <c r="K63" i="1"/>
  <c r="AQ165" i="1"/>
  <c r="AM165" i="1"/>
  <c r="L165" i="1"/>
  <c r="AO165" i="1"/>
  <c r="AV46" i="1" l="1"/>
  <c r="AU46" i="1" s="1"/>
  <c r="AV144" i="1"/>
  <c r="AW144" i="1" s="1"/>
  <c r="AV127" i="1"/>
  <c r="AU127" i="1" s="1"/>
  <c r="AV65" i="1"/>
  <c r="AU65" i="1" s="1"/>
  <c r="AV143" i="1"/>
  <c r="AW143" i="1" s="1"/>
  <c r="AV15" i="1"/>
  <c r="AU15" i="1" s="1"/>
  <c r="AV35" i="1"/>
  <c r="AU35" i="1" s="1"/>
  <c r="AV103" i="1"/>
  <c r="AU103" i="1" s="1"/>
  <c r="AV17" i="1"/>
  <c r="AU17" i="1" s="1"/>
  <c r="AV6" i="1"/>
  <c r="AU6" i="1" s="1"/>
  <c r="AV142" i="1"/>
  <c r="AW142" i="1" s="1"/>
  <c r="AV141" i="1"/>
  <c r="AU141" i="1" s="1"/>
  <c r="AV114" i="1"/>
  <c r="AU114" i="1" s="1"/>
  <c r="AV140" i="1"/>
  <c r="AU140" i="1" s="1"/>
  <c r="AV158" i="1"/>
  <c r="AW158" i="1" s="1"/>
  <c r="AV136" i="1"/>
  <c r="AW136" i="1" s="1"/>
  <c r="AV110" i="1"/>
  <c r="AU110" i="1" s="1"/>
  <c r="AV96" i="1"/>
  <c r="AU96" i="1" s="1"/>
  <c r="AV101" i="1"/>
  <c r="AU101" i="1" s="1"/>
  <c r="AU156" i="1"/>
  <c r="AV150" i="1"/>
  <c r="AV152" i="1"/>
  <c r="AV155" i="1"/>
  <c r="AV157" i="1"/>
  <c r="AU164" i="1"/>
  <c r="AV118" i="1"/>
  <c r="AU118" i="1" s="1"/>
  <c r="AV112" i="1"/>
  <c r="AU112" i="1" s="1"/>
  <c r="AV84" i="1"/>
  <c r="AU84" i="1" s="1"/>
  <c r="AV120" i="1"/>
  <c r="AU120" i="1" s="1"/>
  <c r="AV7" i="1"/>
  <c r="AU7" i="1" s="1"/>
  <c r="AV159" i="1"/>
  <c r="AU159" i="1" s="1"/>
  <c r="AV62" i="1"/>
  <c r="AU62" i="1" s="1"/>
  <c r="AV125" i="1"/>
  <c r="AU125" i="1" s="1"/>
  <c r="AV88" i="1"/>
  <c r="AU88" i="1" s="1"/>
  <c r="AV151" i="1"/>
  <c r="AW151" i="1" s="1"/>
  <c r="AV109" i="1"/>
  <c r="AU109" i="1" s="1"/>
  <c r="AV60" i="1"/>
  <c r="AU60" i="1" s="1"/>
  <c r="AV75" i="1"/>
  <c r="AU75" i="1" s="1"/>
  <c r="AV111" i="1"/>
  <c r="AU111" i="1" s="1"/>
  <c r="AV39" i="1"/>
  <c r="AU39" i="1" s="1"/>
  <c r="AV122" i="1"/>
  <c r="AU122" i="1" s="1"/>
  <c r="AV119" i="1"/>
  <c r="AU119" i="1" s="1"/>
  <c r="AV61" i="1"/>
  <c r="AU61" i="1" s="1"/>
  <c r="AV93" i="1"/>
  <c r="AU93" i="1" s="1"/>
  <c r="AV154" i="1"/>
  <c r="AU154" i="1" s="1"/>
  <c r="AV54" i="1"/>
  <c r="AU54" i="1" s="1"/>
  <c r="AV95" i="1"/>
  <c r="AU95" i="1" s="1"/>
  <c r="AV133" i="1"/>
  <c r="AU133" i="1" s="1"/>
  <c r="AV138" i="1"/>
  <c r="AU138" i="1" s="1"/>
  <c r="AV105" i="1"/>
  <c r="AU105" i="1" s="1"/>
  <c r="AV102" i="1"/>
  <c r="AU102" i="1" s="1"/>
  <c r="AV149" i="1"/>
  <c r="AU149" i="1" s="1"/>
  <c r="AV66" i="1"/>
  <c r="AW66" i="1" s="1"/>
  <c r="AV40" i="1"/>
  <c r="AU40" i="1" s="1"/>
  <c r="AV87" i="1"/>
  <c r="AU87" i="1" s="1"/>
  <c r="AV22" i="1"/>
  <c r="AU22" i="1" s="1"/>
  <c r="AV134" i="1"/>
  <c r="AU134" i="1" s="1"/>
  <c r="AV97" i="1"/>
  <c r="AU97" i="1" s="1"/>
  <c r="AV94" i="1"/>
  <c r="AU94" i="1" s="1"/>
  <c r="AV145" i="1"/>
  <c r="AU145" i="1" s="1"/>
  <c r="AV128" i="1"/>
  <c r="AU128" i="1" s="1"/>
  <c r="AV55" i="1"/>
  <c r="AU55" i="1" s="1"/>
  <c r="AV115" i="1"/>
  <c r="AU115" i="1" s="1"/>
  <c r="AV32" i="1"/>
  <c r="AU32" i="1" s="1"/>
  <c r="AV78" i="1"/>
  <c r="AU78" i="1" s="1"/>
  <c r="AV117" i="1"/>
  <c r="AW117" i="1" s="1"/>
  <c r="AV130" i="1"/>
  <c r="AU130" i="1" s="1"/>
  <c r="AV89" i="1"/>
  <c r="AU89" i="1" s="1"/>
  <c r="AV116" i="1"/>
  <c r="AU116" i="1" s="1"/>
  <c r="AV85" i="1"/>
  <c r="AU85" i="1" s="1"/>
  <c r="AV82" i="1"/>
  <c r="AU82" i="1" s="1"/>
  <c r="AV41" i="1"/>
  <c r="AU41" i="1" s="1"/>
  <c r="AV106" i="1"/>
  <c r="AU106" i="1" s="1"/>
  <c r="AV26" i="1"/>
  <c r="AU26" i="1" s="1"/>
  <c r="AV59" i="1"/>
  <c r="AU59" i="1" s="1"/>
  <c r="AV108" i="1"/>
  <c r="AU108" i="1" s="1"/>
  <c r="AV126" i="1"/>
  <c r="AU126" i="1" s="1"/>
  <c r="AV74" i="1"/>
  <c r="AU74" i="1" s="1"/>
  <c r="AV107" i="1"/>
  <c r="AU107" i="1" s="1"/>
  <c r="AV73" i="1"/>
  <c r="AU73" i="1" s="1"/>
  <c r="AV132" i="1"/>
  <c r="AU132" i="1" s="1"/>
  <c r="AV79" i="1"/>
  <c r="AU79" i="1" s="1"/>
  <c r="AV69" i="1"/>
  <c r="AU69" i="1" s="1"/>
  <c r="AV98" i="1"/>
  <c r="AU98" i="1" s="1"/>
  <c r="AV18" i="1"/>
  <c r="AU18" i="1" s="1"/>
  <c r="AV45" i="1"/>
  <c r="AU45" i="1" s="1"/>
  <c r="AV100" i="1"/>
  <c r="AU100" i="1" s="1"/>
  <c r="AV86" i="1"/>
  <c r="AU86" i="1" s="1"/>
  <c r="AV63" i="1"/>
  <c r="AU63" i="1" s="1"/>
  <c r="AV99" i="1"/>
  <c r="AW99" i="1" s="1"/>
  <c r="AV56" i="1"/>
  <c r="AU56" i="1" s="1"/>
  <c r="AV50" i="1"/>
  <c r="AU50" i="1" s="1"/>
  <c r="AV29" i="1"/>
  <c r="AU29" i="1" s="1"/>
  <c r="AV90" i="1"/>
  <c r="AU90" i="1" s="1"/>
  <c r="AV10" i="1"/>
  <c r="AU10" i="1" s="1"/>
  <c r="AV77" i="1"/>
  <c r="AU77" i="1" s="1"/>
  <c r="AV92" i="1"/>
  <c r="AU92" i="1" s="1"/>
  <c r="AV71" i="1"/>
  <c r="AW71" i="1" s="1"/>
  <c r="AV47" i="1"/>
  <c r="AU47" i="1" s="1"/>
  <c r="AV91" i="1"/>
  <c r="AU91" i="1" s="1"/>
  <c r="AV42" i="1"/>
  <c r="AU42" i="1" s="1"/>
  <c r="AV123" i="1"/>
  <c r="AU123" i="1" s="1"/>
  <c r="AV38" i="1"/>
  <c r="AU38" i="1" s="1"/>
  <c r="AV21" i="1"/>
  <c r="AU21" i="1" s="1"/>
  <c r="AV72" i="1"/>
  <c r="AU72" i="1" s="1"/>
  <c r="AV25" i="1"/>
  <c r="AU25" i="1" s="1"/>
  <c r="AV43" i="1"/>
  <c r="AU43" i="1" s="1"/>
  <c r="AV68" i="1"/>
  <c r="AU68" i="1" s="1"/>
  <c r="AV58" i="1"/>
  <c r="AU58" i="1" s="1"/>
  <c r="AV129" i="1"/>
  <c r="AW129" i="1" s="1"/>
  <c r="AV70" i="1"/>
  <c r="AU70" i="1" s="1"/>
  <c r="AV33" i="1"/>
  <c r="AU33" i="1" s="1"/>
  <c r="AV24" i="1"/>
  <c r="AU24" i="1" s="1"/>
  <c r="AV49" i="1"/>
  <c r="AW49" i="1" s="1"/>
  <c r="AV14" i="1"/>
  <c r="AW14" i="1" s="1"/>
  <c r="AV80" i="1"/>
  <c r="AU80" i="1" s="1"/>
  <c r="AV147" i="1"/>
  <c r="AU147" i="1" s="1"/>
  <c r="AV53" i="1"/>
  <c r="AW53" i="1" s="1"/>
  <c r="AV44" i="1"/>
  <c r="AU44" i="1" s="1"/>
  <c r="AV67" i="1"/>
  <c r="AU67" i="1" s="1"/>
  <c r="AV51" i="1"/>
  <c r="AU51" i="1" s="1"/>
  <c r="AV27" i="1"/>
  <c r="AU27" i="1" s="1"/>
  <c r="AV16" i="1"/>
  <c r="AU16" i="1" s="1"/>
  <c r="AV36" i="1"/>
  <c r="AU36" i="1" s="1"/>
  <c r="AV162" i="1"/>
  <c r="AU162" i="1" s="1"/>
  <c r="AV30" i="1"/>
  <c r="AU30" i="1" s="1"/>
  <c r="AV81" i="1"/>
  <c r="AU81" i="1" s="1"/>
  <c r="AV12" i="1"/>
  <c r="AU12" i="1" s="1"/>
  <c r="AV34" i="1"/>
  <c r="AW34" i="1" s="1"/>
  <c r="AV146" i="1"/>
  <c r="AU146" i="1" s="1"/>
  <c r="AV19" i="1"/>
  <c r="AU19" i="1" s="1"/>
  <c r="AV11" i="1"/>
  <c r="AU11" i="1" s="1"/>
  <c r="AV8" i="1"/>
  <c r="AW8" i="1" s="1"/>
  <c r="AV161" i="1"/>
  <c r="AU161" i="1" s="1"/>
  <c r="AV139" i="1"/>
  <c r="AU139" i="1" s="1"/>
  <c r="AV160" i="1"/>
  <c r="AU160" i="1" s="1"/>
  <c r="AV48" i="1"/>
  <c r="AU48" i="1" s="1"/>
  <c r="AV4" i="1"/>
  <c r="AU4" i="1" s="1"/>
  <c r="AV28" i="1"/>
  <c r="AU28" i="1" s="1"/>
  <c r="AV83" i="1"/>
  <c r="AU83" i="1" s="1"/>
  <c r="AV3" i="1"/>
  <c r="AU3" i="1" s="1"/>
  <c r="AV121" i="1"/>
  <c r="AU121" i="1" s="1"/>
  <c r="AV13" i="1"/>
  <c r="AU13" i="1" s="1"/>
  <c r="AV153" i="1"/>
  <c r="AU153" i="1" s="1"/>
  <c r="AV135" i="1"/>
  <c r="AW135" i="1" s="1"/>
  <c r="AV37" i="1"/>
  <c r="AU37" i="1" s="1"/>
  <c r="AV9" i="1"/>
  <c r="AU9" i="1" s="1"/>
  <c r="AV20" i="1"/>
  <c r="AW20" i="1" s="1"/>
  <c r="AV52" i="1"/>
  <c r="AU52" i="1" s="1"/>
  <c r="AV124" i="1"/>
  <c r="AU124" i="1" s="1"/>
  <c r="AV104" i="1"/>
  <c r="AW104" i="1" s="1"/>
  <c r="AV5" i="1"/>
  <c r="AU5" i="1" s="1"/>
  <c r="AV148" i="1"/>
  <c r="AU148" i="1" s="1"/>
  <c r="AV131" i="1"/>
  <c r="AU131" i="1" s="1"/>
  <c r="AV64" i="1"/>
  <c r="AU64" i="1" s="1"/>
  <c r="AV23" i="1"/>
  <c r="AU23" i="1" s="1"/>
  <c r="AV137" i="1"/>
  <c r="AU137" i="1" s="1"/>
  <c r="AV31" i="1"/>
  <c r="AU31" i="1" s="1"/>
  <c r="AV57" i="1"/>
  <c r="AU57" i="1" s="1"/>
  <c r="AV113" i="1"/>
  <c r="AU113" i="1" s="1"/>
  <c r="AV76" i="1"/>
  <c r="AW76" i="1" s="1"/>
  <c r="AW156" i="1"/>
  <c r="AW127" i="1"/>
  <c r="AW110" i="1" l="1"/>
  <c r="AW46" i="1"/>
  <c r="AW101" i="1"/>
  <c r="AW26" i="1"/>
  <c r="AW162" i="1"/>
  <c r="AW65" i="1"/>
  <c r="AW119" i="1"/>
  <c r="AW141" i="1"/>
  <c r="AW139" i="1"/>
  <c r="AW17" i="1"/>
  <c r="AW154" i="1"/>
  <c r="AW126" i="1"/>
  <c r="AW93" i="1"/>
  <c r="AW60" i="1"/>
  <c r="AW29" i="1"/>
  <c r="AW128" i="1"/>
  <c r="AW35" i="1"/>
  <c r="AW36" i="1"/>
  <c r="AW98" i="1"/>
  <c r="AW108" i="1"/>
  <c r="AW50" i="1"/>
  <c r="AW83" i="1"/>
  <c r="AW149" i="1"/>
  <c r="AW68" i="1"/>
  <c r="AW91" i="1"/>
  <c r="AW23" i="1"/>
  <c r="AW109" i="1"/>
  <c r="AW145" i="1"/>
  <c r="AW61" i="1"/>
  <c r="AW112" i="1"/>
  <c r="AW41" i="1"/>
  <c r="AW64" i="1"/>
  <c r="AU143" i="1"/>
  <c r="AW74" i="1"/>
  <c r="AU142" i="1"/>
  <c r="AW86" i="1"/>
  <c r="AW85" i="1"/>
  <c r="AW90" i="1"/>
  <c r="AW21" i="1"/>
  <c r="AW124" i="1"/>
  <c r="AW160" i="1"/>
  <c r="AW55" i="1"/>
  <c r="AW121" i="1"/>
  <c r="AW54" i="1"/>
  <c r="AW7" i="1"/>
  <c r="AW15" i="1"/>
  <c r="AW120" i="1"/>
  <c r="AW10" i="1"/>
  <c r="AW44" i="1"/>
  <c r="AW159" i="1"/>
  <c r="AW137" i="1"/>
  <c r="AW107" i="1"/>
  <c r="AW103" i="1"/>
  <c r="AW133" i="1"/>
  <c r="AW19" i="1"/>
  <c r="AW69" i="1"/>
  <c r="AW12" i="1"/>
  <c r="AW32" i="1"/>
  <c r="AW132" i="1"/>
  <c r="AW77" i="1"/>
  <c r="AW146" i="1"/>
  <c r="AW70" i="1"/>
  <c r="AU129" i="1"/>
  <c r="AW130" i="1"/>
  <c r="AW33" i="1"/>
  <c r="AW13" i="1"/>
  <c r="AW57" i="1"/>
  <c r="AW125" i="1"/>
  <c r="AW114" i="1"/>
  <c r="AW62" i="1"/>
  <c r="AW48" i="1"/>
  <c r="AW59" i="1"/>
  <c r="AW94" i="1"/>
  <c r="AW118" i="1"/>
  <c r="AW39" i="1"/>
  <c r="AU144" i="1"/>
  <c r="AW16" i="1"/>
  <c r="AW106" i="1"/>
  <c r="AW56" i="1"/>
  <c r="AW28" i="1"/>
  <c r="AW67" i="1"/>
  <c r="AU136" i="1"/>
  <c r="AW63" i="1"/>
  <c r="AW82" i="1"/>
  <c r="AW72" i="1"/>
  <c r="AW38" i="1"/>
  <c r="AW115" i="1"/>
  <c r="AW6" i="1"/>
  <c r="AW140" i="1"/>
  <c r="AW122" i="1"/>
  <c r="AW80" i="1"/>
  <c r="AW43" i="1"/>
  <c r="AW134" i="1"/>
  <c r="AW89" i="1"/>
  <c r="AW51" i="1"/>
  <c r="AW148" i="1"/>
  <c r="AW96" i="1"/>
  <c r="AW27" i="1"/>
  <c r="AW58" i="1"/>
  <c r="AW102" i="1"/>
  <c r="AW31" i="1"/>
  <c r="AW87" i="1"/>
  <c r="AW45" i="1"/>
  <c r="AU53" i="1"/>
  <c r="AW161" i="1"/>
  <c r="AW123" i="1"/>
  <c r="AW40" i="1"/>
  <c r="AU99" i="1"/>
  <c r="AU104" i="1"/>
  <c r="AW4" i="1"/>
  <c r="AW25" i="1"/>
  <c r="AW22" i="1"/>
  <c r="AW95" i="1"/>
  <c r="AW92" i="1"/>
  <c r="AW9" i="1"/>
  <c r="AW84" i="1"/>
  <c r="AW81" i="1"/>
  <c r="AW97" i="1"/>
  <c r="AW47" i="1"/>
  <c r="AU14" i="1"/>
  <c r="AU158" i="1"/>
  <c r="AW37" i="1"/>
  <c r="AW153" i="1"/>
  <c r="AW30" i="1"/>
  <c r="AW73" i="1"/>
  <c r="AW111" i="1"/>
  <c r="AU49" i="1"/>
  <c r="AU8" i="1"/>
  <c r="AU71" i="1"/>
  <c r="AU151" i="1"/>
  <c r="AW79" i="1"/>
  <c r="AW105" i="1"/>
  <c r="AW113" i="1"/>
  <c r="AW116" i="1"/>
  <c r="AU135" i="1"/>
  <c r="AU117" i="1"/>
  <c r="AU76" i="1"/>
  <c r="AW138" i="1"/>
  <c r="AW131" i="1"/>
  <c r="AW5" i="1"/>
  <c r="AW147" i="1"/>
  <c r="AW52" i="1"/>
  <c r="AW100" i="1"/>
  <c r="AU20" i="1"/>
  <c r="AW24" i="1"/>
  <c r="AW18" i="1"/>
  <c r="AW75" i="1"/>
  <c r="AW11" i="1"/>
  <c r="AU34" i="1"/>
  <c r="AU66" i="1"/>
  <c r="AW42" i="1"/>
  <c r="AW78" i="1"/>
  <c r="AW88" i="1"/>
  <c r="AW3" i="1"/>
  <c r="AV165" i="1"/>
  <c r="M31" i="1"/>
  <c r="AU165" i="1" l="1"/>
  <c r="AW165" i="1"/>
  <c r="M165" i="1"/>
  <c r="C168" i="1" s="1"/>
  <c r="K31" i="1"/>
  <c r="AS165" i="1" s="1"/>
</calcChain>
</file>

<file path=xl/sharedStrings.xml><?xml version="1.0" encoding="utf-8"?>
<sst xmlns="http://schemas.openxmlformats.org/spreadsheetml/2006/main" count="1194" uniqueCount="229">
  <si>
    <t>$1.00</t>
  </si>
  <si>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</si>
  <si>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</si>
  <si>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</si>
  <si>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</si>
  <si>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</si>
  <si>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</si>
  <si>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</si>
  <si>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</si>
  <si>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</si>
  <si>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</si>
  <si>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</si>
  <si>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</si>
  <si>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</si>
  <si>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</si>
  <si>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</si>
  <si>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</si>
  <si>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</si>
  <si>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</si>
  <si>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</si>
  <si>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</si>
  <si>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</si>
  <si>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</si>
  <si>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</si>
  <si>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</si>
  <si>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</si>
  <si>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</si>
  <si>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</si>
  <si>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</si>
  <si>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</si>
  <si>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</si>
  <si>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</si>
  <si>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</si>
  <si>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</si>
  <si>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</si>
  <si>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</si>
  <si>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</si>
  <si>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</si>
  <si>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</si>
  <si>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</si>
  <si>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</si>
  <si>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</si>
  <si>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</si>
  <si>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</si>
  <si>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</si>
  <si>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</si>
  <si>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</si>
  <si>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</si>
  <si>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</si>
  <si>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BENSON MN 56215</t>
  </si>
  <si>
    <t>NENE</t>
  </si>
  <si>
    <t>22</t>
  </si>
  <si>
    <t>122</t>
  </si>
  <si>
    <t>40</t>
  </si>
  <si>
    <t>05-0097-000</t>
  </si>
  <si>
    <t>ASCHEMAN/LYNN/ETAL</t>
  </si>
  <si>
    <t>PO BOX 55</t>
  </si>
  <si>
    <t>BLOMKEST MN 56216</t>
  </si>
  <si>
    <t>SENE</t>
  </si>
  <si>
    <t>HANSON FAM FARM LT.PART.LLLP</t>
  </si>
  <si>
    <t>19826 SUNNYVIEW DRIVE</t>
  </si>
  <si>
    <t>GLENWOOD MN 56334</t>
  </si>
  <si>
    <t>SESE</t>
  </si>
  <si>
    <t>05-0100-000</t>
  </si>
  <si>
    <t>WALKING C FARMS LLC</t>
  </si>
  <si>
    <t>261 FALLING STAR ROAD</t>
  </si>
  <si>
    <t>BOZEMAN MT 59715</t>
  </si>
  <si>
    <t>23</t>
  </si>
  <si>
    <t>SWNE</t>
  </si>
  <si>
    <t>NWNE</t>
  </si>
  <si>
    <t>05-0101-000</t>
  </si>
  <si>
    <t>NESW</t>
  </si>
  <si>
    <t>SESW</t>
  </si>
  <si>
    <t>NWNW</t>
  </si>
  <si>
    <t>NENW</t>
  </si>
  <si>
    <t>SENW</t>
  </si>
  <si>
    <t>SWNW</t>
  </si>
  <si>
    <t>05-0101-050</t>
  </si>
  <si>
    <t>JOHNSON/CULLIN L</t>
  </si>
  <si>
    <t>NWSW</t>
  </si>
  <si>
    <t>05-0101-100</t>
  </si>
  <si>
    <t>CLONTARF/CITY OF</t>
  </si>
  <si>
    <t>PO BOX 307</t>
  </si>
  <si>
    <t>CLONTARF MN 56226</t>
  </si>
  <si>
    <t>05-0102-000</t>
  </si>
  <si>
    <t>HANSON REV TRUST/ERIC J/AND</t>
  </si>
  <si>
    <t>2821 CHAR LANE NE</t>
  </si>
  <si>
    <t>ROCHESTER MN 55901</t>
  </si>
  <si>
    <t>SWSW</t>
  </si>
  <si>
    <t>05-0103-000</t>
  </si>
  <si>
    <t>PERRIZO/KEVIN &amp; JUNE/REV TRUST</t>
  </si>
  <si>
    <t>24702 MONTE BEACH DRIVE</t>
  </si>
  <si>
    <t>SWSE</t>
  </si>
  <si>
    <t>05-0103-100</t>
  </si>
  <si>
    <t>TEICH/ELIZABETH/REV. TRUST</t>
  </si>
  <si>
    <t>PO BOX 169</t>
  </si>
  <si>
    <t>NWSE</t>
  </si>
  <si>
    <t>05-0118-000</t>
  </si>
  <si>
    <t>SOUTHERN MN BEET SUGAR COOP</t>
  </si>
  <si>
    <t>83550 COUNTY ROAD 21</t>
  </si>
  <si>
    <t>RENVILLE MN 56284</t>
  </si>
  <si>
    <t>26</t>
  </si>
  <si>
    <t>05-0120-000</t>
  </si>
  <si>
    <t>OFFUTT COMPANY/R D/AND</t>
  </si>
  <si>
    <t>PO BOX 7160</t>
  </si>
  <si>
    <t>05-0121-000</t>
  </si>
  <si>
    <t>NESE</t>
  </si>
  <si>
    <t>05-0121-100</t>
  </si>
  <si>
    <t>UNITED STATES OF AMERICA</t>
  </si>
  <si>
    <t>05-0122-000</t>
  </si>
  <si>
    <t>27</t>
  </si>
  <si>
    <t>05-0123-000</t>
  </si>
  <si>
    <t>05-0123-100</t>
  </si>
  <si>
    <t>05-0123-200</t>
  </si>
  <si>
    <t>05-0123-300</t>
  </si>
  <si>
    <t>05-0124-000</t>
  </si>
  <si>
    <t>05-0124-100</t>
  </si>
  <si>
    <t>05-0124-200</t>
  </si>
  <si>
    <t>05-0124-300</t>
  </si>
  <si>
    <t>05-0125-200</t>
  </si>
  <si>
    <t>05-0125-300</t>
  </si>
  <si>
    <t>05-0125-400</t>
  </si>
  <si>
    <t>05-0126-000</t>
  </si>
  <si>
    <t>05-0127-000</t>
  </si>
  <si>
    <t>28</t>
  </si>
  <si>
    <t>05-0134-000</t>
  </si>
  <si>
    <t>LANGAN/JEANNE/ETAL</t>
  </si>
  <si>
    <t>370 WOODBRIDGE AVENUE</t>
  </si>
  <si>
    <t>BUFFALO NY 14214</t>
  </si>
  <si>
    <t>05-0160-000</t>
  </si>
  <si>
    <t>33</t>
  </si>
  <si>
    <t>05-0164-000</t>
  </si>
  <si>
    <t>LANGAN/PATRICK J &amp; MARY K W</t>
  </si>
  <si>
    <t>405 MEADOW LANE</t>
  </si>
  <si>
    <t>05-0165-000</t>
  </si>
  <si>
    <t>WARDIN/J ROBERT</t>
  </si>
  <si>
    <t>16306 HUNTER PLACE</t>
  </si>
  <si>
    <t>LEESBURG VA 20176</t>
  </si>
  <si>
    <t>34</t>
  </si>
  <si>
    <t>05-0165-100</t>
  </si>
  <si>
    <t>05-0166-000</t>
  </si>
  <si>
    <t>05-0167-000</t>
  </si>
  <si>
    <t>RETTKE/RYAN D. B.</t>
  </si>
  <si>
    <t>475 30TH STREET NW</t>
  </si>
  <si>
    <t>05-0168-000</t>
  </si>
  <si>
    <t>ASCHEMAN/DANIEL &amp; DARLENE</t>
  </si>
  <si>
    <t>470 20TH STREET NW</t>
  </si>
  <si>
    <t>05-0169-000</t>
  </si>
  <si>
    <t>REIMAN/ROBERT &amp; CYNTHIA</t>
  </si>
  <si>
    <t>430 20TH ST NW</t>
  </si>
  <si>
    <t>05-0169-100</t>
  </si>
  <si>
    <t>05-0170-000</t>
  </si>
  <si>
    <t>05-0171-000</t>
  </si>
  <si>
    <t>BENSON/CITY OF</t>
  </si>
  <si>
    <t>1410 KANSAS AVENUE</t>
  </si>
  <si>
    <t>35</t>
  </si>
  <si>
    <t>05-0171-100</t>
  </si>
  <si>
    <t>05-0172-100</t>
  </si>
  <si>
    <t>05-0173-000</t>
  </si>
  <si>
    <t>05-0173-100</t>
  </si>
  <si>
    <t>KRIENKE/WAYNE &amp; JEANNINE</t>
  </si>
  <si>
    <t>390 20TH ST NW</t>
  </si>
  <si>
    <t>05-0188-000</t>
  </si>
  <si>
    <t>DOME PIPELINE CORP</t>
  </si>
  <si>
    <t>ATT:  PROPERTY TAX DEPARTMENT #4000, 585 8TH AVENUE SW</t>
  </si>
  <si>
    <t>17-0030-000</t>
  </si>
  <si>
    <t>JEPMA/DANIEL J &amp; DAWN L</t>
  </si>
  <si>
    <t>28916 SOUTH SHORE DRIVE</t>
  </si>
  <si>
    <t>STARBUCK MN 56381</t>
  </si>
  <si>
    <t>2</t>
  </si>
  <si>
    <t>121</t>
  </si>
  <si>
    <t>17-0031-100</t>
  </si>
  <si>
    <t>17-0034-000</t>
  </si>
  <si>
    <t>SKARSTEN/BRADLEY &amp; JUNE</t>
  </si>
  <si>
    <t>405 20TH STREET NW</t>
  </si>
  <si>
    <t>17-0034-100</t>
  </si>
  <si>
    <t>JACOBSON/BETHANY K</t>
  </si>
  <si>
    <t>395 20TH STREET NW</t>
  </si>
  <si>
    <t>17-0040-000</t>
  </si>
  <si>
    <t>ASCHEMAN/TAMMY/TRUST AGREEMENT</t>
  </si>
  <si>
    <t>41730 280TH STREET</t>
  </si>
  <si>
    <t>HANCOCK MN 56244</t>
  </si>
  <si>
    <t>3</t>
  </si>
  <si>
    <t>17-0041-000</t>
  </si>
  <si>
    <t>17-0042-000</t>
  </si>
  <si>
    <t>J &amp; J FARMS INC</t>
  </si>
  <si>
    <t>995 70TH STREET SW</t>
  </si>
  <si>
    <t>DANVERS MN 56231</t>
  </si>
  <si>
    <t>17-0043-000</t>
  </si>
  <si>
    <t>HOBERG/WILLIAM &amp; JUDY K</t>
  </si>
  <si>
    <t>503 17TH STREET NORTH</t>
  </si>
  <si>
    <t>17-0044-000</t>
  </si>
  <si>
    <t>GOFF/PHILIP &amp; MICHAEL</t>
  </si>
  <si>
    <t>1801 HOBAN AVENUE</t>
  </si>
  <si>
    <t>17-0044-100</t>
  </si>
  <si>
    <t>17-0045-000</t>
  </si>
  <si>
    <t>4</t>
  </si>
  <si>
    <t>17-0046-000</t>
  </si>
  <si>
    <t>STATE OF MN-LAND &amp; MINERALS</t>
  </si>
  <si>
    <t>TAX SPECIALIST, BOX 45 500 LAFAYETTE ROAD</t>
  </si>
  <si>
    <t>ST PAUL MN 55155</t>
  </si>
  <si>
    <t>30TH ST NW</t>
  </si>
  <si>
    <t>40TH ST NW</t>
  </si>
  <si>
    <t>45TH AVE NW</t>
  </si>
  <si>
    <t>45TH ST NW</t>
  </si>
  <si>
    <t>CR 20 NW</t>
  </si>
  <si>
    <t>CR 57 NW</t>
  </si>
  <si>
    <t>MN HWY 9 NW</t>
  </si>
  <si>
    <t>RR</t>
  </si>
  <si>
    <t>UNNAMED RD</t>
  </si>
  <si>
    <t>TOTAL WATERSHED ACRES:</t>
  </si>
  <si>
    <t>STATE HWYS</t>
  </si>
  <si>
    <t>SWIFT CTY RDS</t>
  </si>
  <si>
    <t>SIX MILE GROVE TWP RDS</t>
  </si>
  <si>
    <t>CLONTARF TWP RDS</t>
  </si>
  <si>
    <t>CALGARY AB T2P 1G1</t>
  </si>
  <si>
    <t>LAKE FORREST IL 60045</t>
  </si>
  <si>
    <t>FARGO ND 58106</t>
  </si>
  <si>
    <t>1000 HIGHWAY 10 WEST</t>
  </si>
  <si>
    <t>DETROIT LAKES MN 56501</t>
  </si>
  <si>
    <t>P.O. BOX 241, 1635 HOBAN AVENUE</t>
  </si>
  <si>
    <t>OUTLETTING SYSTEMS</t>
  </si>
  <si>
    <t>CD 7 LAT A</t>
  </si>
  <si>
    <t>TOTAL PARCEL BENEFITS WITH OUTLET BENEFITS</t>
  </si>
  <si>
    <t>BURLINGTON NORTHERN RR INC</t>
  </si>
  <si>
    <t>TAX DEPT PO BOX 961089</t>
  </si>
  <si>
    <t>FORT WORTH TX 76161-0089</t>
  </si>
  <si>
    <t>SIX MILE GROVE TWP C/O SARA WERSINGER, 420 MINNESOTA AVENUE</t>
  </si>
  <si>
    <t>CLONTARF TWP C/O ANNE SCHIRMER, PO BOX 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</si>
</sst>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"/>
    <numFmt numFmtId="165" formatCode="#,##0.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68"/>
  <sheetViews>
    <sheetView tabSelected="1" workbookViewId="0">
      <pane xSplit="1" ySplit="2" topLeftCell="AL130" activePane="bottomRight" state="frozen"/>
      <selection pane="topRight" activeCell="B1" sqref="B1"/>
      <selection pane="bottomLeft" activeCell="A3" sqref="A3"/>
      <selection pane="bottomRight" activeCell="AW104" sqref="AW104:AW105"/>
    </sheetView>
  </sheetViews>
  <sheetFormatPr defaultRowHeight="14.4" x14ac:dyDescent="0.3"/>
  <cols>
    <col min="1" max="1" width="14.6640625" style="1" customWidth="1"/>
    <col min="2" max="2" width="35.6640625" style="1" customWidth="1"/>
    <col min="3" max="3" width="32.6640625" style="1" customWidth="1"/>
    <col min="4" max="4" width="25.6640625" style="1" customWidth="1"/>
    <col min="5" max="5" width="20.6640625" style="1" customWidth="1"/>
    <col min="6" max="8" width="9.6640625" style="1" customWidth="1"/>
    <col min="9" max="11" width="17.6640625" style="2" hidden="1" customWidth="1"/>
    <col min="12" max="13" width="17.6640625" style="2" customWidth="1"/>
    <col min="14" max="14" width="20.6640625" style="3" customWidth="1"/>
    <col min="15" max="15" width="13.6640625" style="4" customWidth="1"/>
    <col min="16" max="16" width="13.6640625" style="5" customWidth="1"/>
    <col min="17" max="17" width="13.6640625" style="6" customWidth="1"/>
    <col min="18" max="18" width="13.6640625" style="5" customWidth="1"/>
    <col min="19" max="19" width="13.6640625" style="7" customWidth="1"/>
    <col min="20" max="20" width="13.6640625" style="5" customWidth="1"/>
    <col min="21" max="21" width="13.6640625" style="8" customWidth="1"/>
    <col min="22" max="22" width="13.6640625" style="5" customWidth="1"/>
    <col min="23" max="23" width="17.6640625" style="2" hidden="1" customWidth="1"/>
    <col min="24" max="24" width="17.6640625" style="5" hidden="1" customWidth="1"/>
    <col min="25" max="25" width="17.6640625" style="2" hidden="1" customWidth="1"/>
    <col min="26" max="26" width="17.6640625" style="5" hidden="1" customWidth="1"/>
    <col min="27" max="27" width="17.6640625" style="9" customWidth="1"/>
    <col min="28" max="28" width="17.6640625" style="5" customWidth="1"/>
    <col min="29" max="29" width="17.6640625" style="10" customWidth="1"/>
    <col min="30" max="30" width="17.6640625" style="5" customWidth="1"/>
    <col min="31" max="31" width="17.6640625" style="2" customWidth="1"/>
    <col min="32" max="32" width="17.6640625" style="2" hidden="1" customWidth="1"/>
    <col min="33" max="33" width="17.6640625" style="5" hidden="1" customWidth="1"/>
    <col min="34" max="34" width="17.6640625" style="9" customWidth="1"/>
    <col min="35" max="35" width="17.6640625" style="5" customWidth="1"/>
    <col min="36" max="36" width="19.6640625" style="2" hidden="1" customWidth="1"/>
    <col min="37" max="37" width="19.6640625" style="5" hidden="1" customWidth="1"/>
    <col min="38" max="38" width="17.6640625" style="3" customWidth="1"/>
    <col min="39" max="39" width="17.6640625" style="5" customWidth="1"/>
    <col min="40" max="40" width="17.6640625" style="3" customWidth="1"/>
    <col min="41" max="41" width="17.6640625" style="5" customWidth="1"/>
    <col min="42" max="42" width="17.6640625" style="2" customWidth="1"/>
    <col min="43" max="43" width="17.6640625" style="5" customWidth="1"/>
    <col min="44" max="44" width="16.6640625" style="2" customWidth="1"/>
    <col min="45" max="45" width="12.44140625" style="2" customWidth="1"/>
    <col min="46" max="47" width="17.6640625" style="5" customWidth="1"/>
    <col min="48" max="48" width="17.6640625" style="11" customWidth="1"/>
    <col min="49" max="49" width="17.6640625" style="5" customWidth="1"/>
  </cols>
  <sheetData>
    <row r="1" spans="1:49" x14ac:dyDescent="0.3">
      <c r="AM1" s="5">
        <v>3112.8</v>
      </c>
      <c r="AO1" s="5">
        <v>5188</v>
      </c>
      <c r="AQ1" s="5" t="s">
        <v>0</v>
      </c>
      <c r="AW1" s="5" t="s">
        <v>1</v>
      </c>
    </row>
    <row r="2" spans="1:49" ht="68.099999999999994" customHeight="1" x14ac:dyDescent="0.3">
      <c r="A2" s="12" t="s">
        <v>2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/>
      <c r="L2" s="12" t="s">
        <v>12</v>
      </c>
      <c r="M2" s="12" t="s">
        <v>13</v>
      </c>
      <c r="N2" s="13" t="s">
        <v>14</v>
      </c>
      <c r="O2" s="14" t="s">
        <v>15</v>
      </c>
      <c r="P2" s="12" t="s">
        <v>16</v>
      </c>
      <c r="Q2" s="15" t="s">
        <v>17</v>
      </c>
      <c r="R2" s="12" t="s">
        <v>18</v>
      </c>
      <c r="S2" s="16" t="s">
        <v>19</v>
      </c>
      <c r="T2" s="12" t="s">
        <v>20</v>
      </c>
      <c r="U2" s="17" t="s">
        <v>21</v>
      </c>
      <c r="V2" s="12" t="s">
        <v>22</v>
      </c>
      <c r="W2" s="12" t="s">
        <v>23</v>
      </c>
      <c r="X2" s="12" t="s">
        <v>24</v>
      </c>
      <c r="Y2" s="12" t="s">
        <v>25</v>
      </c>
      <c r="Z2" s="12" t="s">
        <v>26</v>
      </c>
      <c r="AA2" s="18" t="s">
        <v>27</v>
      </c>
      <c r="AB2" s="12" t="s">
        <v>28</v>
      </c>
      <c r="AC2" s="19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8" t="s">
        <v>34</v>
      </c>
      <c r="AI2" s="12" t="s">
        <v>35</v>
      </c>
      <c r="AJ2" s="12" t="s">
        <v>36</v>
      </c>
      <c r="AK2" s="12" t="s">
        <v>37</v>
      </c>
      <c r="AL2" s="13" t="s">
        <v>38</v>
      </c>
      <c r="AM2" s="12" t="s">
        <v>39</v>
      </c>
      <c r="AN2" s="13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223</v>
      </c>
      <c r="AV2" s="12" t="s">
        <v>47</v>
      </c>
      <c r="AW2" s="12" t="s">
        <v>48</v>
      </c>
    </row>
    <row r="3" spans="1:49" x14ac:dyDescent="0.3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51</v>
      </c>
      <c r="G3" s="1" t="s">
        <v>52</v>
      </c>
      <c r="H3" s="1" t="s">
        <v>53</v>
      </c>
      <c r="I3" s="2">
        <v>203.12555310100001</v>
      </c>
      <c r="J3" s="2">
        <v>39.11</v>
      </c>
      <c r="L3" s="2">
        <f t="shared" ref="L3:L56" si="0">SUM(O3,Q3,S3,U3,W3,Y3,AA3,AC3,AF3,AH3,AJ3)</f>
        <v>5.8</v>
      </c>
      <c r="M3" s="2">
        <f t="shared" ref="M3:M30" si="1">SUM(N3,AE3,AL3,AN3,AP3,AR3,AS3)</f>
        <v>0</v>
      </c>
      <c r="S3" s="7">
        <v>1.1200000000000001</v>
      </c>
      <c r="T3" s="5">
        <v>776.72</v>
      </c>
      <c r="U3" s="8">
        <v>4.68</v>
      </c>
      <c r="V3" s="5">
        <v>973.68</v>
      </c>
      <c r="AM3" s="5" t="str">
        <f t="shared" ref="AM3:AM33" si="2">IF(AL3&gt;0,AL3*$AM$1,"")</f>
        <v/>
      </c>
      <c r="AO3" s="5" t="str">
        <f t="shared" ref="AO3:AO33" si="3">IF(AN3&gt;0,AN3*$AO$1,"")</f>
        <v/>
      </c>
      <c r="AQ3" s="5" t="str">
        <f t="shared" ref="AQ3:AQ33" si="4">IF(AP3&gt;0,AP3*$AQ$1,"")</f>
        <v/>
      </c>
      <c r="AT3" s="5">
        <f t="shared" ref="AT3:AT56" si="5">SUM(P3,R3,T3,V3,X3,Z3,AB3,AD3,AG3,AI3,AK3)</f>
        <v>1750.4</v>
      </c>
      <c r="AU3" s="5">
        <f t="shared" ref="AU3:AU34" si="6">$AT$165*(AV3/100)</f>
        <v>1260.288</v>
      </c>
      <c r="AV3" s="11">
        <f t="shared" ref="AV3:AV34" si="7">(AT3/$AT$165)*72</f>
        <v>6.9757050682241015E-2</v>
      </c>
      <c r="AW3" s="5">
        <f t="shared" ref="AW3:AW33" si="8">(AV3/100)*$AW$1</f>
        <v>69.757050682241015</v>
      </c>
    </row>
    <row r="4" spans="1:49" x14ac:dyDescent="0.3">
      <c r="A4" s="1" t="s">
        <v>63</v>
      </c>
      <c r="B4" s="1" t="s">
        <v>64</v>
      </c>
      <c r="C4" s="1" t="s">
        <v>65</v>
      </c>
      <c r="D4" s="1" t="s">
        <v>66</v>
      </c>
      <c r="E4" s="1" t="s">
        <v>50</v>
      </c>
      <c r="F4" s="1" t="s">
        <v>67</v>
      </c>
      <c r="G4" s="1" t="s">
        <v>52</v>
      </c>
      <c r="H4" s="1" t="s">
        <v>53</v>
      </c>
      <c r="I4" s="2">
        <v>161.279150031</v>
      </c>
      <c r="J4" s="2">
        <v>40.31</v>
      </c>
      <c r="L4" s="2">
        <f t="shared" si="0"/>
        <v>0.56000000000000005</v>
      </c>
      <c r="M4" s="2">
        <f t="shared" si="1"/>
        <v>0</v>
      </c>
      <c r="S4" s="7">
        <v>0.56000000000000005</v>
      </c>
      <c r="T4" s="5">
        <v>388.36</v>
      </c>
      <c r="AM4" s="5" t="str">
        <f t="shared" si="2"/>
        <v/>
      </c>
      <c r="AO4" s="5" t="str">
        <f t="shared" si="3"/>
        <v/>
      </c>
      <c r="AQ4" s="5" t="str">
        <f t="shared" si="4"/>
        <v/>
      </c>
      <c r="AT4" s="5">
        <f t="shared" si="5"/>
        <v>388.36</v>
      </c>
      <c r="AU4" s="5">
        <f t="shared" si="6"/>
        <v>279.61920000000003</v>
      </c>
      <c r="AV4" s="11">
        <f t="shared" si="7"/>
        <v>1.547694709949447E-2</v>
      </c>
      <c r="AW4" s="5">
        <f t="shared" si="8"/>
        <v>15.47694709949447</v>
      </c>
    </row>
    <row r="5" spans="1:49" x14ac:dyDescent="0.3">
      <c r="A5" s="1" t="s">
        <v>63</v>
      </c>
      <c r="B5" s="1" t="s">
        <v>64</v>
      </c>
      <c r="C5" s="1" t="s">
        <v>65</v>
      </c>
      <c r="D5" s="1" t="s">
        <v>66</v>
      </c>
      <c r="E5" s="1" t="s">
        <v>58</v>
      </c>
      <c r="F5" s="1" t="s">
        <v>67</v>
      </c>
      <c r="G5" s="1" t="s">
        <v>52</v>
      </c>
      <c r="H5" s="1" t="s">
        <v>53</v>
      </c>
      <c r="I5" s="2">
        <v>161.279150031</v>
      </c>
      <c r="J5" s="2">
        <v>40.33</v>
      </c>
      <c r="L5" s="2">
        <f t="shared" si="0"/>
        <v>0.86</v>
      </c>
      <c r="M5" s="2">
        <f t="shared" si="1"/>
        <v>0</v>
      </c>
      <c r="S5" s="7">
        <v>0.86</v>
      </c>
      <c r="T5" s="5">
        <v>596.41</v>
      </c>
      <c r="AM5" s="5" t="str">
        <f t="shared" si="2"/>
        <v/>
      </c>
      <c r="AO5" s="5" t="str">
        <f t="shared" si="3"/>
        <v/>
      </c>
      <c r="AQ5" s="5" t="str">
        <f t="shared" si="4"/>
        <v/>
      </c>
      <c r="AT5" s="5">
        <f t="shared" si="5"/>
        <v>596.41</v>
      </c>
      <c r="AU5" s="5">
        <f t="shared" si="6"/>
        <v>429.41520000000003</v>
      </c>
      <c r="AV5" s="11">
        <f t="shared" si="7"/>
        <v>2.3768168759937935E-2</v>
      </c>
      <c r="AW5" s="5">
        <f t="shared" si="8"/>
        <v>23.768168759937936</v>
      </c>
    </row>
    <row r="6" spans="1:49" x14ac:dyDescent="0.3">
      <c r="A6" s="1" t="s">
        <v>63</v>
      </c>
      <c r="B6" s="1" t="s">
        <v>64</v>
      </c>
      <c r="C6" s="1" t="s">
        <v>65</v>
      </c>
      <c r="D6" s="1" t="s">
        <v>66</v>
      </c>
      <c r="E6" s="1" t="s">
        <v>68</v>
      </c>
      <c r="F6" s="1" t="s">
        <v>67</v>
      </c>
      <c r="G6" s="1" t="s">
        <v>52</v>
      </c>
      <c r="H6" s="1" t="s">
        <v>53</v>
      </c>
      <c r="I6" s="2">
        <v>161.279150031</v>
      </c>
      <c r="J6" s="2">
        <v>40.33</v>
      </c>
      <c r="L6" s="2">
        <f t="shared" si="0"/>
        <v>36.059999999999995</v>
      </c>
      <c r="M6" s="2">
        <f t="shared" si="1"/>
        <v>0</v>
      </c>
      <c r="S6" s="7">
        <v>34.15</v>
      </c>
      <c r="T6" s="5">
        <v>23683.025000000001</v>
      </c>
      <c r="U6" s="8">
        <v>1.91</v>
      </c>
      <c r="V6" s="5">
        <v>397.37549999999999</v>
      </c>
      <c r="AM6" s="5" t="str">
        <f t="shared" si="2"/>
        <v/>
      </c>
      <c r="AO6" s="5" t="str">
        <f t="shared" si="3"/>
        <v/>
      </c>
      <c r="AQ6" s="5" t="str">
        <f t="shared" si="4"/>
        <v/>
      </c>
      <c r="AT6" s="5">
        <f t="shared" si="5"/>
        <v>24080.4005</v>
      </c>
      <c r="AU6" s="5">
        <f t="shared" si="6"/>
        <v>17337.888360000001</v>
      </c>
      <c r="AV6" s="11">
        <f t="shared" si="7"/>
        <v>0.95965363238526147</v>
      </c>
      <c r="AW6" s="5">
        <f t="shared" si="8"/>
        <v>959.6536323852614</v>
      </c>
    </row>
    <row r="7" spans="1:49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69</v>
      </c>
      <c r="F7" s="1" t="s">
        <v>67</v>
      </c>
      <c r="G7" s="1" t="s">
        <v>52</v>
      </c>
      <c r="H7" s="1" t="s">
        <v>53</v>
      </c>
      <c r="I7" s="2">
        <v>161.279150031</v>
      </c>
      <c r="J7" s="2">
        <v>40.31</v>
      </c>
      <c r="L7" s="2">
        <f t="shared" si="0"/>
        <v>4.79</v>
      </c>
      <c r="M7" s="2">
        <f t="shared" si="1"/>
        <v>0</v>
      </c>
      <c r="S7" s="7">
        <v>4.79</v>
      </c>
      <c r="T7" s="5">
        <v>3321.8649999999998</v>
      </c>
      <c r="AM7" s="5" t="str">
        <f t="shared" si="2"/>
        <v/>
      </c>
      <c r="AO7" s="5" t="str">
        <f t="shared" si="3"/>
        <v/>
      </c>
      <c r="AQ7" s="5" t="str">
        <f t="shared" si="4"/>
        <v/>
      </c>
      <c r="AT7" s="5">
        <f t="shared" si="5"/>
        <v>3321.8649999999998</v>
      </c>
      <c r="AU7" s="5">
        <f t="shared" si="6"/>
        <v>2391.7428</v>
      </c>
      <c r="AV7" s="11">
        <f t="shared" si="7"/>
        <v>0.1323831725117473</v>
      </c>
      <c r="AW7" s="5">
        <f t="shared" si="8"/>
        <v>132.38317251174732</v>
      </c>
    </row>
    <row r="8" spans="1:49" x14ac:dyDescent="0.3">
      <c r="A8" s="1" t="s">
        <v>70</v>
      </c>
      <c r="B8" s="1" t="s">
        <v>64</v>
      </c>
      <c r="C8" s="1" t="s">
        <v>65</v>
      </c>
      <c r="D8" s="1" t="s">
        <v>66</v>
      </c>
      <c r="E8" s="1" t="s">
        <v>71</v>
      </c>
      <c r="F8" s="1" t="s">
        <v>67</v>
      </c>
      <c r="G8" s="1" t="s">
        <v>52</v>
      </c>
      <c r="H8" s="1" t="s">
        <v>53</v>
      </c>
      <c r="I8" s="2">
        <v>211.75076266299999</v>
      </c>
      <c r="J8" s="2">
        <v>40.03</v>
      </c>
      <c r="L8" s="2">
        <f t="shared" si="0"/>
        <v>40</v>
      </c>
      <c r="M8" s="2">
        <f t="shared" si="1"/>
        <v>0</v>
      </c>
      <c r="S8" s="7">
        <v>38.94</v>
      </c>
      <c r="T8" s="5">
        <v>27004.89</v>
      </c>
      <c r="U8" s="8">
        <v>1.06</v>
      </c>
      <c r="V8" s="5">
        <v>220.53299999999999</v>
      </c>
      <c r="AM8" s="5" t="str">
        <f t="shared" si="2"/>
        <v/>
      </c>
      <c r="AO8" s="5" t="str">
        <f t="shared" si="3"/>
        <v/>
      </c>
      <c r="AQ8" s="5" t="str">
        <f t="shared" si="4"/>
        <v/>
      </c>
      <c r="AT8" s="5">
        <f t="shared" si="5"/>
        <v>27225.422999999999</v>
      </c>
      <c r="AU8" s="5">
        <f t="shared" si="6"/>
        <v>19602.304559999997</v>
      </c>
      <c r="AV8" s="11">
        <f t="shared" si="7"/>
        <v>1.0849892664856318</v>
      </c>
      <c r="AW8" s="5">
        <f t="shared" si="8"/>
        <v>1084.9892664856318</v>
      </c>
    </row>
    <row r="9" spans="1:49" x14ac:dyDescent="0.3">
      <c r="A9" s="1" t="s">
        <v>70</v>
      </c>
      <c r="B9" s="1" t="s">
        <v>64</v>
      </c>
      <c r="C9" s="1" t="s">
        <v>65</v>
      </c>
      <c r="D9" s="1" t="s">
        <v>66</v>
      </c>
      <c r="E9" s="1" t="s">
        <v>72</v>
      </c>
      <c r="F9" s="1" t="s">
        <v>67</v>
      </c>
      <c r="G9" s="1" t="s">
        <v>52</v>
      </c>
      <c r="H9" s="1" t="s">
        <v>53</v>
      </c>
      <c r="I9" s="2">
        <v>211.75076266299999</v>
      </c>
      <c r="J9" s="2">
        <v>26.83</v>
      </c>
      <c r="L9" s="2">
        <f t="shared" si="0"/>
        <v>26.84</v>
      </c>
      <c r="M9" s="2">
        <f t="shared" si="1"/>
        <v>0</v>
      </c>
      <c r="S9" s="7">
        <v>26.47</v>
      </c>
      <c r="T9" s="5">
        <v>18356.945</v>
      </c>
      <c r="U9" s="8">
        <v>0.37</v>
      </c>
      <c r="V9" s="5">
        <v>76.978499999999997</v>
      </c>
      <c r="AM9" s="5" t="str">
        <f t="shared" si="2"/>
        <v/>
      </c>
      <c r="AO9" s="5" t="str">
        <f t="shared" si="3"/>
        <v/>
      </c>
      <c r="AQ9" s="5" t="str">
        <f t="shared" si="4"/>
        <v/>
      </c>
      <c r="AT9" s="5">
        <f t="shared" si="5"/>
        <v>18433.923500000001</v>
      </c>
      <c r="AU9" s="5">
        <f t="shared" si="6"/>
        <v>13272.424919999999</v>
      </c>
      <c r="AV9" s="11">
        <f t="shared" si="7"/>
        <v>0.73462987652082579</v>
      </c>
      <c r="AW9" s="5">
        <f t="shared" si="8"/>
        <v>734.62987652082586</v>
      </c>
    </row>
    <row r="10" spans="1:49" x14ac:dyDescent="0.3">
      <c r="A10" s="1" t="s">
        <v>70</v>
      </c>
      <c r="B10" s="1" t="s">
        <v>64</v>
      </c>
      <c r="C10" s="1" t="s">
        <v>65</v>
      </c>
      <c r="D10" s="1" t="s">
        <v>66</v>
      </c>
      <c r="E10" s="1" t="s">
        <v>73</v>
      </c>
      <c r="F10" s="1" t="s">
        <v>67</v>
      </c>
      <c r="G10" s="1" t="s">
        <v>52</v>
      </c>
      <c r="H10" s="1" t="s">
        <v>53</v>
      </c>
      <c r="I10" s="2">
        <v>211.75076266299999</v>
      </c>
      <c r="J10" s="2">
        <v>27.39</v>
      </c>
      <c r="L10" s="2">
        <f t="shared" si="0"/>
        <v>26.089999999999996</v>
      </c>
      <c r="M10" s="2">
        <f t="shared" si="1"/>
        <v>0</v>
      </c>
      <c r="S10" s="7">
        <v>20.65</v>
      </c>
      <c r="T10" s="5">
        <v>14320.775</v>
      </c>
      <c r="U10" s="8">
        <v>4.83</v>
      </c>
      <c r="V10" s="5">
        <v>1004.8815</v>
      </c>
      <c r="AC10" s="10">
        <v>0.61</v>
      </c>
      <c r="AD10" s="5">
        <v>45.689</v>
      </c>
      <c r="AM10" s="5" t="str">
        <f t="shared" si="2"/>
        <v/>
      </c>
      <c r="AO10" s="5" t="str">
        <f t="shared" si="3"/>
        <v/>
      </c>
      <c r="AQ10" s="5" t="str">
        <f t="shared" si="4"/>
        <v/>
      </c>
      <c r="AT10" s="5">
        <f t="shared" si="5"/>
        <v>15371.345499999999</v>
      </c>
      <c r="AU10" s="5">
        <f t="shared" si="6"/>
        <v>11067.368759999998</v>
      </c>
      <c r="AV10" s="11">
        <f t="shared" si="7"/>
        <v>0.6125798258099503</v>
      </c>
      <c r="AW10" s="5">
        <f t="shared" si="8"/>
        <v>612.57982580995031</v>
      </c>
    </row>
    <row r="11" spans="1:49" x14ac:dyDescent="0.3">
      <c r="A11" s="1" t="s">
        <v>70</v>
      </c>
      <c r="B11" s="1" t="s">
        <v>64</v>
      </c>
      <c r="C11" s="1" t="s">
        <v>65</v>
      </c>
      <c r="D11" s="1" t="s">
        <v>66</v>
      </c>
      <c r="E11" s="1" t="s">
        <v>74</v>
      </c>
      <c r="F11" s="1" t="s">
        <v>67</v>
      </c>
      <c r="G11" s="1" t="s">
        <v>52</v>
      </c>
      <c r="H11" s="1" t="s">
        <v>53</v>
      </c>
      <c r="I11" s="2">
        <v>211.75076266299999</v>
      </c>
      <c r="J11" s="2">
        <v>40.04</v>
      </c>
      <c r="L11" s="2">
        <f t="shared" si="0"/>
        <v>18.169999999999998</v>
      </c>
      <c r="M11" s="2">
        <f t="shared" si="1"/>
        <v>0</v>
      </c>
      <c r="S11" s="7">
        <v>15.95</v>
      </c>
      <c r="T11" s="5">
        <v>11061.325000000001</v>
      </c>
      <c r="U11" s="8">
        <v>2.2200000000000002</v>
      </c>
      <c r="V11" s="5">
        <v>461.87099999999998</v>
      </c>
      <c r="AM11" s="5" t="str">
        <f t="shared" si="2"/>
        <v/>
      </c>
      <c r="AO11" s="5" t="str">
        <f t="shared" si="3"/>
        <v/>
      </c>
      <c r="AQ11" s="5" t="str">
        <f t="shared" si="4"/>
        <v/>
      </c>
      <c r="AT11" s="5">
        <f t="shared" si="5"/>
        <v>11523.196</v>
      </c>
      <c r="AU11" s="5">
        <f t="shared" si="6"/>
        <v>8296.7011200000015</v>
      </c>
      <c r="AV11" s="11">
        <f t="shared" si="7"/>
        <v>0.45922313036642876</v>
      </c>
      <c r="AW11" s="5">
        <f t="shared" si="8"/>
        <v>459.22313036642879</v>
      </c>
    </row>
    <row r="12" spans="1:49" x14ac:dyDescent="0.3">
      <c r="A12" s="1" t="s">
        <v>70</v>
      </c>
      <c r="B12" s="1" t="s">
        <v>64</v>
      </c>
      <c r="C12" s="1" t="s">
        <v>65</v>
      </c>
      <c r="D12" s="1" t="s">
        <v>66</v>
      </c>
      <c r="E12" s="1" t="s">
        <v>75</v>
      </c>
      <c r="F12" s="1" t="s">
        <v>67</v>
      </c>
      <c r="G12" s="1" t="s">
        <v>52</v>
      </c>
      <c r="H12" s="1" t="s">
        <v>53</v>
      </c>
      <c r="I12" s="2">
        <v>211.75076266299999</v>
      </c>
      <c r="J12" s="2">
        <v>40.19</v>
      </c>
      <c r="L12" s="2">
        <f t="shared" si="0"/>
        <v>40</v>
      </c>
      <c r="M12" s="2">
        <f t="shared" si="1"/>
        <v>0</v>
      </c>
      <c r="S12" s="7">
        <v>40</v>
      </c>
      <c r="T12" s="5">
        <v>27740</v>
      </c>
      <c r="AM12" s="5" t="str">
        <f t="shared" si="2"/>
        <v/>
      </c>
      <c r="AO12" s="5" t="str">
        <f t="shared" si="3"/>
        <v/>
      </c>
      <c r="AQ12" s="5" t="str">
        <f t="shared" si="4"/>
        <v/>
      </c>
      <c r="AT12" s="5">
        <f t="shared" si="5"/>
        <v>27740</v>
      </c>
      <c r="AU12" s="5">
        <f t="shared" si="6"/>
        <v>19972.8</v>
      </c>
      <c r="AV12" s="11">
        <f t="shared" si="7"/>
        <v>1.105496221392462</v>
      </c>
      <c r="AW12" s="5">
        <f t="shared" si="8"/>
        <v>1105.4962213924618</v>
      </c>
    </row>
    <row r="13" spans="1:49" x14ac:dyDescent="0.3">
      <c r="A13" s="1" t="s">
        <v>70</v>
      </c>
      <c r="B13" s="1" t="s">
        <v>64</v>
      </c>
      <c r="C13" s="1" t="s">
        <v>65</v>
      </c>
      <c r="D13" s="1" t="s">
        <v>66</v>
      </c>
      <c r="E13" s="1" t="s">
        <v>76</v>
      </c>
      <c r="F13" s="1" t="s">
        <v>67</v>
      </c>
      <c r="G13" s="1" t="s">
        <v>52</v>
      </c>
      <c r="H13" s="1" t="s">
        <v>53</v>
      </c>
      <c r="I13" s="2">
        <v>211.75076266299999</v>
      </c>
      <c r="J13" s="2">
        <v>28.98</v>
      </c>
      <c r="L13" s="2">
        <f t="shared" si="0"/>
        <v>28.98</v>
      </c>
      <c r="M13" s="2">
        <f t="shared" si="1"/>
        <v>0</v>
      </c>
      <c r="S13" s="7">
        <v>21.85</v>
      </c>
      <c r="T13" s="5">
        <v>15152.975</v>
      </c>
      <c r="U13" s="8">
        <v>6.38</v>
      </c>
      <c r="V13" s="5">
        <v>1327.3589999999999</v>
      </c>
      <c r="AC13" s="10">
        <v>0.75</v>
      </c>
      <c r="AD13" s="5">
        <v>56.174999999999997</v>
      </c>
      <c r="AM13" s="5" t="str">
        <f t="shared" si="2"/>
        <v/>
      </c>
      <c r="AO13" s="5" t="str">
        <f t="shared" si="3"/>
        <v/>
      </c>
      <c r="AQ13" s="5" t="str">
        <f t="shared" si="4"/>
        <v/>
      </c>
      <c r="AT13" s="5">
        <f t="shared" si="5"/>
        <v>16536.508999999998</v>
      </c>
      <c r="AU13" s="5">
        <f t="shared" si="6"/>
        <v>11906.286479999997</v>
      </c>
      <c r="AV13" s="11">
        <f t="shared" si="7"/>
        <v>0.65901399475567546</v>
      </c>
      <c r="AW13" s="5">
        <f t="shared" si="8"/>
        <v>659.01399475567541</v>
      </c>
    </row>
    <row r="14" spans="1:49" x14ac:dyDescent="0.3">
      <c r="A14" s="1" t="s">
        <v>77</v>
      </c>
      <c r="B14" s="1" t="s">
        <v>78</v>
      </c>
      <c r="C14" s="1" t="s">
        <v>65</v>
      </c>
      <c r="D14" s="1" t="s">
        <v>66</v>
      </c>
      <c r="E14" s="1" t="s">
        <v>79</v>
      </c>
      <c r="F14" s="1" t="s">
        <v>67</v>
      </c>
      <c r="G14" s="1" t="s">
        <v>52</v>
      </c>
      <c r="H14" s="1" t="s">
        <v>53</v>
      </c>
      <c r="I14" s="2">
        <v>13.183375864</v>
      </c>
      <c r="J14" s="2">
        <v>9.35</v>
      </c>
      <c r="L14" s="2">
        <f t="shared" si="0"/>
        <v>9.3500000000000014</v>
      </c>
      <c r="M14" s="2">
        <f t="shared" si="1"/>
        <v>0</v>
      </c>
      <c r="S14" s="7">
        <v>7.65</v>
      </c>
      <c r="T14" s="5">
        <v>5305.2750000000005</v>
      </c>
      <c r="U14" s="8">
        <v>1.3</v>
      </c>
      <c r="V14" s="5">
        <v>270.46499999999997</v>
      </c>
      <c r="AC14" s="10">
        <v>0.4</v>
      </c>
      <c r="AD14" s="5">
        <v>29.96</v>
      </c>
      <c r="AM14" s="5" t="str">
        <f t="shared" si="2"/>
        <v/>
      </c>
      <c r="AO14" s="5" t="str">
        <f t="shared" si="3"/>
        <v/>
      </c>
      <c r="AQ14" s="5" t="str">
        <f t="shared" si="4"/>
        <v/>
      </c>
      <c r="AT14" s="5">
        <f t="shared" si="5"/>
        <v>5605.7000000000007</v>
      </c>
      <c r="AU14" s="5">
        <f t="shared" si="6"/>
        <v>4036.1040000000007</v>
      </c>
      <c r="AV14" s="11">
        <f t="shared" si="7"/>
        <v>0.22339870830063896</v>
      </c>
      <c r="AW14" s="5">
        <f t="shared" si="8"/>
        <v>223.39870830063899</v>
      </c>
    </row>
    <row r="15" spans="1:49" x14ac:dyDescent="0.3">
      <c r="A15" s="1" t="s">
        <v>80</v>
      </c>
      <c r="B15" s="1" t="s">
        <v>81</v>
      </c>
      <c r="C15" s="1" t="s">
        <v>82</v>
      </c>
      <c r="D15" s="1" t="s">
        <v>83</v>
      </c>
      <c r="E15" s="1" t="s">
        <v>73</v>
      </c>
      <c r="F15" s="1" t="s">
        <v>67</v>
      </c>
      <c r="G15" s="1" t="s">
        <v>52</v>
      </c>
      <c r="H15" s="1" t="s">
        <v>53</v>
      </c>
      <c r="I15" s="2">
        <v>19.347646861299999</v>
      </c>
      <c r="J15" s="2">
        <v>12.49</v>
      </c>
      <c r="L15" s="2">
        <f t="shared" si="0"/>
        <v>1.23</v>
      </c>
      <c r="M15" s="2">
        <f t="shared" si="1"/>
        <v>0.4</v>
      </c>
      <c r="N15" s="3">
        <v>0.4</v>
      </c>
      <c r="S15" s="7">
        <v>0.04</v>
      </c>
      <c r="T15" s="5">
        <v>27.74</v>
      </c>
      <c r="U15" s="8">
        <v>0.22</v>
      </c>
      <c r="V15" s="5">
        <v>45.771000000000001</v>
      </c>
      <c r="AC15" s="10">
        <v>0.97</v>
      </c>
      <c r="AD15" s="5">
        <v>72.653000000000006</v>
      </c>
      <c r="AM15" s="5" t="str">
        <f t="shared" si="2"/>
        <v/>
      </c>
      <c r="AO15" s="5" t="str">
        <f t="shared" si="3"/>
        <v/>
      </c>
      <c r="AQ15" s="5" t="str">
        <f t="shared" si="4"/>
        <v/>
      </c>
      <c r="AT15" s="5">
        <f t="shared" si="5"/>
        <v>146.16399999999999</v>
      </c>
      <c r="AU15" s="5">
        <f t="shared" si="6"/>
        <v>105.23808</v>
      </c>
      <c r="AV15" s="11">
        <f t="shared" si="7"/>
        <v>5.8249369035186663E-3</v>
      </c>
      <c r="AW15" s="5">
        <f t="shared" si="8"/>
        <v>5.8249369035186662</v>
      </c>
    </row>
    <row r="16" spans="1:49" x14ac:dyDescent="0.3">
      <c r="A16" s="1" t="s">
        <v>80</v>
      </c>
      <c r="B16" s="1" t="s">
        <v>81</v>
      </c>
      <c r="C16" s="1" t="s">
        <v>82</v>
      </c>
      <c r="D16" s="1" t="s">
        <v>83</v>
      </c>
      <c r="E16" s="1" t="s">
        <v>76</v>
      </c>
      <c r="F16" s="1" t="s">
        <v>67</v>
      </c>
      <c r="G16" s="1" t="s">
        <v>52</v>
      </c>
      <c r="H16" s="1" t="s">
        <v>53</v>
      </c>
      <c r="I16" s="2">
        <v>19.347646861299999</v>
      </c>
      <c r="J16" s="2">
        <v>6.86</v>
      </c>
      <c r="L16" s="2">
        <f t="shared" si="0"/>
        <v>4.4000000000000004</v>
      </c>
      <c r="M16" s="2">
        <f t="shared" si="1"/>
        <v>2.46</v>
      </c>
      <c r="N16" s="3">
        <v>2.46</v>
      </c>
      <c r="S16" s="7">
        <v>1.58</v>
      </c>
      <c r="T16" s="5">
        <v>1095.73</v>
      </c>
      <c r="U16" s="8">
        <v>2.0299999999999998</v>
      </c>
      <c r="V16" s="5">
        <v>422.3415</v>
      </c>
      <c r="AC16" s="10">
        <v>0.79</v>
      </c>
      <c r="AD16" s="5">
        <v>59.171000000000006</v>
      </c>
      <c r="AM16" s="5" t="str">
        <f t="shared" si="2"/>
        <v/>
      </c>
      <c r="AO16" s="5" t="str">
        <f t="shared" si="3"/>
        <v/>
      </c>
      <c r="AQ16" s="5" t="str">
        <f t="shared" si="4"/>
        <v/>
      </c>
      <c r="AT16" s="5">
        <f t="shared" si="5"/>
        <v>1577.2425000000001</v>
      </c>
      <c r="AU16" s="5">
        <f t="shared" si="6"/>
        <v>1135.6146000000001</v>
      </c>
      <c r="AV16" s="11">
        <f t="shared" si="7"/>
        <v>6.2856367122191795E-2</v>
      </c>
      <c r="AW16" s="5">
        <f t="shared" si="8"/>
        <v>62.856367122191799</v>
      </c>
    </row>
    <row r="17" spans="1:49" x14ac:dyDescent="0.3">
      <c r="A17" s="1" t="s">
        <v>84</v>
      </c>
      <c r="B17" s="1" t="s">
        <v>85</v>
      </c>
      <c r="C17" s="1" t="s">
        <v>86</v>
      </c>
      <c r="D17" s="1" t="s">
        <v>87</v>
      </c>
      <c r="E17" s="1" t="s">
        <v>79</v>
      </c>
      <c r="F17" s="1" t="s">
        <v>67</v>
      </c>
      <c r="G17" s="1" t="s">
        <v>52</v>
      </c>
      <c r="H17" s="1" t="s">
        <v>53</v>
      </c>
      <c r="I17" s="2">
        <v>71.857594167800002</v>
      </c>
      <c r="J17" s="2">
        <v>21.53</v>
      </c>
      <c r="L17" s="2">
        <f t="shared" si="0"/>
        <v>6.77</v>
      </c>
      <c r="M17" s="2">
        <f t="shared" si="1"/>
        <v>0</v>
      </c>
      <c r="S17" s="7">
        <v>0.34</v>
      </c>
      <c r="T17" s="5">
        <v>235.79</v>
      </c>
      <c r="U17" s="8">
        <v>6.43</v>
      </c>
      <c r="V17" s="5">
        <v>1337.7615000000001</v>
      </c>
      <c r="AM17" s="5" t="str">
        <f t="shared" si="2"/>
        <v/>
      </c>
      <c r="AO17" s="5" t="str">
        <f t="shared" si="3"/>
        <v/>
      </c>
      <c r="AQ17" s="5" t="str">
        <f t="shared" si="4"/>
        <v/>
      </c>
      <c r="AT17" s="5">
        <f t="shared" si="5"/>
        <v>1573.5515</v>
      </c>
      <c r="AU17" s="5">
        <f t="shared" si="6"/>
        <v>1132.9570800000001</v>
      </c>
      <c r="AV17" s="11">
        <f t="shared" si="7"/>
        <v>6.2709273158487414E-2</v>
      </c>
      <c r="AW17" s="5">
        <f t="shared" si="8"/>
        <v>62.709273158487413</v>
      </c>
    </row>
    <row r="18" spans="1:49" x14ac:dyDescent="0.3">
      <c r="A18" s="1" t="s">
        <v>84</v>
      </c>
      <c r="B18" s="1" t="s">
        <v>85</v>
      </c>
      <c r="C18" s="1" t="s">
        <v>86</v>
      </c>
      <c r="D18" s="1" t="s">
        <v>87</v>
      </c>
      <c r="E18" s="1" t="s">
        <v>72</v>
      </c>
      <c r="F18" s="1" t="s">
        <v>67</v>
      </c>
      <c r="G18" s="1" t="s">
        <v>52</v>
      </c>
      <c r="H18" s="1" t="s">
        <v>53</v>
      </c>
      <c r="I18" s="2">
        <v>71.857594167800002</v>
      </c>
      <c r="J18" s="2">
        <v>8.6199999999999992</v>
      </c>
      <c r="L18" s="2">
        <f t="shared" si="0"/>
        <v>8.6199999999999992</v>
      </c>
      <c r="M18" s="2">
        <f t="shared" si="1"/>
        <v>0</v>
      </c>
      <c r="S18" s="7">
        <v>8.6199999999999992</v>
      </c>
      <c r="T18" s="5">
        <v>5977.9699999999993</v>
      </c>
      <c r="AM18" s="5" t="str">
        <f t="shared" si="2"/>
        <v/>
      </c>
      <c r="AO18" s="5" t="str">
        <f t="shared" si="3"/>
        <v/>
      </c>
      <c r="AQ18" s="5" t="str">
        <f t="shared" si="4"/>
        <v/>
      </c>
      <c r="AT18" s="5">
        <f t="shared" si="5"/>
        <v>5977.9699999999993</v>
      </c>
      <c r="AU18" s="5">
        <f t="shared" si="6"/>
        <v>4304.1383999999989</v>
      </c>
      <c r="AV18" s="11">
        <f t="shared" si="7"/>
        <v>0.23823443571007552</v>
      </c>
      <c r="AW18" s="5">
        <f t="shared" si="8"/>
        <v>238.2344357100755</v>
      </c>
    </row>
    <row r="19" spans="1:49" x14ac:dyDescent="0.3">
      <c r="A19" s="1" t="s">
        <v>84</v>
      </c>
      <c r="B19" s="1" t="s">
        <v>85</v>
      </c>
      <c r="C19" s="1" t="s">
        <v>86</v>
      </c>
      <c r="D19" s="1" t="s">
        <v>87</v>
      </c>
      <c r="E19" s="1" t="s">
        <v>88</v>
      </c>
      <c r="F19" s="1" t="s">
        <v>67</v>
      </c>
      <c r="G19" s="1" t="s">
        <v>52</v>
      </c>
      <c r="H19" s="1" t="s">
        <v>53</v>
      </c>
      <c r="I19" s="2">
        <v>71.857594167800002</v>
      </c>
      <c r="J19" s="2">
        <v>40.06</v>
      </c>
      <c r="L19" s="2">
        <f t="shared" si="0"/>
        <v>33.03</v>
      </c>
      <c r="M19" s="2">
        <f t="shared" si="1"/>
        <v>0</v>
      </c>
      <c r="S19" s="7">
        <v>18.010000000000002</v>
      </c>
      <c r="T19" s="5">
        <v>12489.934999999999</v>
      </c>
      <c r="U19" s="8">
        <v>12.46</v>
      </c>
      <c r="V19" s="5">
        <v>2592.3029999999999</v>
      </c>
      <c r="AC19" s="10">
        <v>2.56</v>
      </c>
      <c r="AD19" s="5">
        <v>191.744</v>
      </c>
      <c r="AM19" s="5" t="str">
        <f t="shared" si="2"/>
        <v/>
      </c>
      <c r="AO19" s="5" t="str">
        <f t="shared" si="3"/>
        <v/>
      </c>
      <c r="AQ19" s="5" t="str">
        <f t="shared" si="4"/>
        <v/>
      </c>
      <c r="AT19" s="5">
        <f t="shared" si="5"/>
        <v>15273.982</v>
      </c>
      <c r="AU19" s="5">
        <f t="shared" si="6"/>
        <v>10997.267040000001</v>
      </c>
      <c r="AV19" s="11">
        <f t="shared" si="7"/>
        <v>0.60869968949590769</v>
      </c>
      <c r="AW19" s="5">
        <f t="shared" si="8"/>
        <v>608.69968949590771</v>
      </c>
    </row>
    <row r="20" spans="1:49" x14ac:dyDescent="0.3">
      <c r="A20" s="1" t="s">
        <v>84</v>
      </c>
      <c r="B20" s="1" t="s">
        <v>85</v>
      </c>
      <c r="C20" s="1" t="s">
        <v>86</v>
      </c>
      <c r="D20" s="1" t="s">
        <v>87</v>
      </c>
      <c r="E20" s="1" t="s">
        <v>76</v>
      </c>
      <c r="F20" s="1" t="s">
        <v>67</v>
      </c>
      <c r="G20" s="1" t="s">
        <v>52</v>
      </c>
      <c r="H20" s="1" t="s">
        <v>53</v>
      </c>
      <c r="I20" s="2">
        <v>71.857594167800002</v>
      </c>
      <c r="J20" s="2">
        <v>1.22</v>
      </c>
      <c r="L20" s="2">
        <f t="shared" si="0"/>
        <v>1.21</v>
      </c>
      <c r="M20" s="2">
        <f t="shared" si="1"/>
        <v>0</v>
      </c>
      <c r="U20" s="8">
        <v>1.21</v>
      </c>
      <c r="V20" s="5">
        <v>251.7405</v>
      </c>
      <c r="AM20" s="5" t="str">
        <f t="shared" si="2"/>
        <v/>
      </c>
      <c r="AO20" s="5" t="str">
        <f t="shared" si="3"/>
        <v/>
      </c>
      <c r="AQ20" s="5" t="str">
        <f t="shared" si="4"/>
        <v/>
      </c>
      <c r="AT20" s="5">
        <f t="shared" si="5"/>
        <v>251.7405</v>
      </c>
      <c r="AU20" s="5">
        <f t="shared" si="6"/>
        <v>181.25315999999998</v>
      </c>
      <c r="AV20" s="11">
        <f t="shared" si="7"/>
        <v>1.0032378209136592E-2</v>
      </c>
      <c r="AW20" s="5">
        <f t="shared" si="8"/>
        <v>10.032378209136592</v>
      </c>
    </row>
    <row r="21" spans="1:49" x14ac:dyDescent="0.3">
      <c r="A21" s="1" t="s">
        <v>89</v>
      </c>
      <c r="B21" s="1" t="s">
        <v>90</v>
      </c>
      <c r="C21" s="1" t="s">
        <v>91</v>
      </c>
      <c r="D21" s="1" t="s">
        <v>61</v>
      </c>
      <c r="E21" s="1" t="s">
        <v>92</v>
      </c>
      <c r="F21" s="1" t="s">
        <v>67</v>
      </c>
      <c r="G21" s="1" t="s">
        <v>52</v>
      </c>
      <c r="H21" s="1" t="s">
        <v>53</v>
      </c>
      <c r="I21" s="2">
        <v>80.860545622900005</v>
      </c>
      <c r="J21" s="2">
        <v>39.58</v>
      </c>
      <c r="L21" s="2">
        <f t="shared" si="0"/>
        <v>15.149999999999999</v>
      </c>
      <c r="M21" s="2">
        <f t="shared" si="1"/>
        <v>0</v>
      </c>
      <c r="S21" s="7">
        <v>9.27</v>
      </c>
      <c r="T21" s="5">
        <v>6428.7449999999999</v>
      </c>
      <c r="U21" s="8">
        <v>5.88</v>
      </c>
      <c r="V21" s="5">
        <v>1223.3340000000001</v>
      </c>
      <c r="AM21" s="5" t="str">
        <f t="shared" si="2"/>
        <v/>
      </c>
      <c r="AO21" s="5" t="str">
        <f t="shared" si="3"/>
        <v/>
      </c>
      <c r="AQ21" s="5" t="str">
        <f t="shared" si="4"/>
        <v/>
      </c>
      <c r="AT21" s="5">
        <f t="shared" si="5"/>
        <v>7652.0789999999997</v>
      </c>
      <c r="AU21" s="5">
        <f t="shared" si="6"/>
        <v>5509.4968799999997</v>
      </c>
      <c r="AV21" s="11">
        <f t="shared" si="7"/>
        <v>0.30495113267111063</v>
      </c>
      <c r="AW21" s="5">
        <f t="shared" si="8"/>
        <v>304.9511326711106</v>
      </c>
    </row>
    <row r="22" spans="1:49" x14ac:dyDescent="0.3">
      <c r="A22" s="1" t="s">
        <v>93</v>
      </c>
      <c r="B22" s="1" t="s">
        <v>94</v>
      </c>
      <c r="C22" s="1" t="s">
        <v>95</v>
      </c>
      <c r="D22" s="1" t="s">
        <v>216</v>
      </c>
      <c r="E22" s="1" t="s">
        <v>96</v>
      </c>
      <c r="F22" s="1" t="s">
        <v>67</v>
      </c>
      <c r="G22" s="1" t="s">
        <v>52</v>
      </c>
      <c r="H22" s="1" t="s">
        <v>53</v>
      </c>
      <c r="I22" s="2">
        <v>80.706145857999999</v>
      </c>
      <c r="J22" s="2">
        <v>40.340000000000003</v>
      </c>
      <c r="L22" s="2">
        <f t="shared" si="0"/>
        <v>17.77</v>
      </c>
      <c r="M22" s="2">
        <f t="shared" si="1"/>
        <v>0</v>
      </c>
      <c r="S22" s="7">
        <v>14.15</v>
      </c>
      <c r="T22" s="5">
        <v>9813.0249999999996</v>
      </c>
      <c r="U22" s="8">
        <v>3.62</v>
      </c>
      <c r="V22" s="5">
        <v>753.14100000000008</v>
      </c>
      <c r="AM22" s="5" t="str">
        <f t="shared" si="2"/>
        <v/>
      </c>
      <c r="AO22" s="5" t="str">
        <f t="shared" si="3"/>
        <v/>
      </c>
      <c r="AQ22" s="5" t="str">
        <f t="shared" si="4"/>
        <v/>
      </c>
      <c r="AT22" s="5">
        <f t="shared" si="5"/>
        <v>10566.165999999999</v>
      </c>
      <c r="AU22" s="5">
        <f t="shared" si="6"/>
        <v>7607.6395199999988</v>
      </c>
      <c r="AV22" s="11">
        <f t="shared" si="7"/>
        <v>0.42108351072838873</v>
      </c>
      <c r="AW22" s="5">
        <f t="shared" si="8"/>
        <v>421.08351072838872</v>
      </c>
    </row>
    <row r="23" spans="1:49" x14ac:dyDescent="0.3">
      <c r="A23" s="1" t="s">
        <v>97</v>
      </c>
      <c r="B23" s="1" t="s">
        <v>98</v>
      </c>
      <c r="C23" s="1" t="s">
        <v>99</v>
      </c>
      <c r="D23" s="1" t="s">
        <v>100</v>
      </c>
      <c r="E23" s="1" t="s">
        <v>74</v>
      </c>
      <c r="F23" s="1" t="s">
        <v>101</v>
      </c>
      <c r="G23" s="1" t="s">
        <v>52</v>
      </c>
      <c r="H23" s="1" t="s">
        <v>53</v>
      </c>
      <c r="I23" s="2">
        <v>95.649800673200005</v>
      </c>
      <c r="J23" s="2">
        <v>1.47</v>
      </c>
      <c r="L23" s="2">
        <f t="shared" si="0"/>
        <v>1.47</v>
      </c>
      <c r="M23" s="2">
        <f t="shared" si="1"/>
        <v>0</v>
      </c>
      <c r="S23" s="7">
        <v>0.74</v>
      </c>
      <c r="T23" s="5">
        <v>513.18999999999994</v>
      </c>
      <c r="AC23" s="10">
        <v>0.73</v>
      </c>
      <c r="AD23" s="5">
        <v>54.677</v>
      </c>
      <c r="AM23" s="5" t="str">
        <f t="shared" si="2"/>
        <v/>
      </c>
      <c r="AO23" s="5" t="str">
        <f t="shared" si="3"/>
        <v/>
      </c>
      <c r="AQ23" s="5" t="str">
        <f t="shared" si="4"/>
        <v/>
      </c>
      <c r="AT23" s="5">
        <f t="shared" si="5"/>
        <v>567.86699999999996</v>
      </c>
      <c r="AU23" s="5">
        <f t="shared" si="6"/>
        <v>408.86424</v>
      </c>
      <c r="AV23" s="11">
        <f t="shared" si="7"/>
        <v>2.2630671332136743E-2</v>
      </c>
      <c r="AW23" s="5">
        <f t="shared" si="8"/>
        <v>22.630671332136743</v>
      </c>
    </row>
    <row r="24" spans="1:49" x14ac:dyDescent="0.3">
      <c r="A24" s="1" t="s">
        <v>97</v>
      </c>
      <c r="B24" s="1" t="s">
        <v>98</v>
      </c>
      <c r="C24" s="1" t="s">
        <v>99</v>
      </c>
      <c r="D24" s="1" t="s">
        <v>100</v>
      </c>
      <c r="E24" s="1" t="s">
        <v>69</v>
      </c>
      <c r="F24" s="1" t="s">
        <v>101</v>
      </c>
      <c r="G24" s="1" t="s">
        <v>52</v>
      </c>
      <c r="H24" s="1" t="s">
        <v>53</v>
      </c>
      <c r="I24" s="2">
        <v>95.649800673200005</v>
      </c>
      <c r="J24" s="2">
        <v>33.729999999999997</v>
      </c>
      <c r="L24" s="2">
        <f t="shared" si="0"/>
        <v>30.53</v>
      </c>
      <c r="M24" s="2">
        <f t="shared" si="1"/>
        <v>0</v>
      </c>
      <c r="S24" s="7">
        <v>18.64</v>
      </c>
      <c r="T24" s="5">
        <v>12926.84</v>
      </c>
      <c r="U24" s="8">
        <v>10.85</v>
      </c>
      <c r="V24" s="5">
        <v>2257.3425000000002</v>
      </c>
      <c r="AC24" s="10">
        <v>1.04</v>
      </c>
      <c r="AD24" s="5">
        <v>77.896000000000015</v>
      </c>
      <c r="AM24" s="5" t="str">
        <f t="shared" si="2"/>
        <v/>
      </c>
      <c r="AO24" s="5" t="str">
        <f t="shared" si="3"/>
        <v/>
      </c>
      <c r="AQ24" s="5" t="str">
        <f t="shared" si="4"/>
        <v/>
      </c>
      <c r="AT24" s="5">
        <f t="shared" si="5"/>
        <v>15262.078500000001</v>
      </c>
      <c r="AU24" s="5">
        <f t="shared" si="6"/>
        <v>10988.69652</v>
      </c>
      <c r="AV24" s="11">
        <f t="shared" si="7"/>
        <v>0.60822531046665951</v>
      </c>
      <c r="AW24" s="5">
        <f t="shared" si="8"/>
        <v>608.22531046665949</v>
      </c>
    </row>
    <row r="25" spans="1:49" x14ac:dyDescent="0.3">
      <c r="A25" s="1" t="s">
        <v>97</v>
      </c>
      <c r="B25" s="1" t="s">
        <v>98</v>
      </c>
      <c r="C25" s="1" t="s">
        <v>99</v>
      </c>
      <c r="D25" s="1" t="s">
        <v>100</v>
      </c>
      <c r="E25" s="1" t="s">
        <v>50</v>
      </c>
      <c r="F25" s="1" t="s">
        <v>101</v>
      </c>
      <c r="G25" s="1" t="s">
        <v>52</v>
      </c>
      <c r="H25" s="1" t="s">
        <v>53</v>
      </c>
      <c r="I25" s="2">
        <v>95.649800673200005</v>
      </c>
      <c r="J25" s="2">
        <v>19.55</v>
      </c>
      <c r="L25" s="2">
        <f t="shared" si="0"/>
        <v>2.5299999999999998</v>
      </c>
      <c r="M25" s="2">
        <f t="shared" si="1"/>
        <v>0</v>
      </c>
      <c r="U25" s="8">
        <v>2.5299999999999998</v>
      </c>
      <c r="V25" s="5">
        <v>526.36649999999997</v>
      </c>
      <c r="AM25" s="5" t="str">
        <f t="shared" si="2"/>
        <v/>
      </c>
      <c r="AO25" s="5" t="str">
        <f t="shared" si="3"/>
        <v/>
      </c>
      <c r="AQ25" s="5" t="str">
        <f t="shared" si="4"/>
        <v/>
      </c>
      <c r="AT25" s="5">
        <f t="shared" si="5"/>
        <v>526.36649999999997</v>
      </c>
      <c r="AU25" s="5">
        <f t="shared" si="6"/>
        <v>378.98387999999994</v>
      </c>
      <c r="AV25" s="11">
        <f t="shared" si="7"/>
        <v>2.0976790800921963E-2</v>
      </c>
      <c r="AW25" s="5">
        <f t="shared" si="8"/>
        <v>20.976790800921961</v>
      </c>
    </row>
    <row r="26" spans="1:49" x14ac:dyDescent="0.3">
      <c r="A26" s="1" t="s">
        <v>97</v>
      </c>
      <c r="B26" s="1" t="s">
        <v>98</v>
      </c>
      <c r="C26" s="1" t="s">
        <v>99</v>
      </c>
      <c r="D26" s="1" t="s">
        <v>100</v>
      </c>
      <c r="E26" s="1" t="s">
        <v>68</v>
      </c>
      <c r="F26" s="1" t="s">
        <v>101</v>
      </c>
      <c r="G26" s="1" t="s">
        <v>52</v>
      </c>
      <c r="H26" s="1" t="s">
        <v>53</v>
      </c>
      <c r="I26" s="2">
        <v>95.649800673200005</v>
      </c>
      <c r="J26" s="2">
        <v>10.57</v>
      </c>
      <c r="L26" s="2">
        <f t="shared" si="0"/>
        <v>0.03</v>
      </c>
      <c r="M26" s="2">
        <f t="shared" si="1"/>
        <v>0</v>
      </c>
      <c r="S26" s="7">
        <v>0.03</v>
      </c>
      <c r="T26" s="5">
        <v>20.805</v>
      </c>
      <c r="AM26" s="5" t="str">
        <f t="shared" si="2"/>
        <v/>
      </c>
      <c r="AO26" s="5" t="str">
        <f t="shared" si="3"/>
        <v/>
      </c>
      <c r="AQ26" s="5" t="str">
        <f t="shared" si="4"/>
        <v/>
      </c>
      <c r="AT26" s="5">
        <f t="shared" si="5"/>
        <v>20.805</v>
      </c>
      <c r="AU26" s="5">
        <f t="shared" si="6"/>
        <v>14.9796</v>
      </c>
      <c r="AV26" s="11">
        <f t="shared" si="7"/>
        <v>8.2912216604434652E-4</v>
      </c>
      <c r="AW26" s="5">
        <f t="shared" si="8"/>
        <v>0.82912216604434652</v>
      </c>
    </row>
    <row r="27" spans="1:49" x14ac:dyDescent="0.3">
      <c r="A27" s="1" t="s">
        <v>102</v>
      </c>
      <c r="B27" s="1" t="s">
        <v>103</v>
      </c>
      <c r="C27" s="1" t="s">
        <v>104</v>
      </c>
      <c r="D27" s="1" t="s">
        <v>217</v>
      </c>
      <c r="E27" s="1" t="s">
        <v>69</v>
      </c>
      <c r="F27" s="1" t="s">
        <v>101</v>
      </c>
      <c r="G27" s="1" t="s">
        <v>52</v>
      </c>
      <c r="H27" s="1" t="s">
        <v>53</v>
      </c>
      <c r="I27" s="2">
        <v>19.692650304600001</v>
      </c>
      <c r="J27" s="2">
        <v>0.98</v>
      </c>
      <c r="L27" s="2">
        <f t="shared" si="0"/>
        <v>0.98</v>
      </c>
      <c r="M27" s="2">
        <f t="shared" si="1"/>
        <v>0</v>
      </c>
      <c r="S27" s="7">
        <v>0.98</v>
      </c>
      <c r="T27" s="5">
        <v>679.63</v>
      </c>
      <c r="AM27" s="5" t="str">
        <f t="shared" si="2"/>
        <v/>
      </c>
      <c r="AO27" s="5" t="str">
        <f t="shared" si="3"/>
        <v/>
      </c>
      <c r="AQ27" s="5" t="str">
        <f t="shared" si="4"/>
        <v/>
      </c>
      <c r="AT27" s="5">
        <f t="shared" si="5"/>
        <v>679.63</v>
      </c>
      <c r="AU27" s="5">
        <f t="shared" si="6"/>
        <v>489.33360000000005</v>
      </c>
      <c r="AV27" s="11">
        <f t="shared" si="7"/>
        <v>2.7084657424115321E-2</v>
      </c>
      <c r="AW27" s="5">
        <f t="shared" si="8"/>
        <v>27.084657424115321</v>
      </c>
    </row>
    <row r="28" spans="1:49" x14ac:dyDescent="0.3">
      <c r="A28" s="1" t="s">
        <v>102</v>
      </c>
      <c r="B28" s="1" t="s">
        <v>103</v>
      </c>
      <c r="C28" s="1" t="s">
        <v>104</v>
      </c>
      <c r="D28" s="1" t="s">
        <v>217</v>
      </c>
      <c r="E28" s="1" t="s">
        <v>68</v>
      </c>
      <c r="F28" s="1" t="s">
        <v>101</v>
      </c>
      <c r="G28" s="1" t="s">
        <v>52</v>
      </c>
      <c r="H28" s="1" t="s">
        <v>53</v>
      </c>
      <c r="I28" s="2">
        <v>19.692650304600001</v>
      </c>
      <c r="J28" s="2">
        <v>18.71</v>
      </c>
      <c r="L28" s="2">
        <f t="shared" si="0"/>
        <v>18.53</v>
      </c>
      <c r="M28" s="2">
        <f t="shared" si="1"/>
        <v>0</v>
      </c>
      <c r="S28" s="7">
        <v>18.53</v>
      </c>
      <c r="T28" s="5">
        <v>12850.555</v>
      </c>
      <c r="AM28" s="5" t="str">
        <f t="shared" si="2"/>
        <v/>
      </c>
      <c r="AO28" s="5" t="str">
        <f t="shared" si="3"/>
        <v/>
      </c>
      <c r="AQ28" s="5" t="str">
        <f t="shared" si="4"/>
        <v/>
      </c>
      <c r="AT28" s="5">
        <f t="shared" si="5"/>
        <v>12850.555</v>
      </c>
      <c r="AU28" s="5">
        <f t="shared" si="6"/>
        <v>9252.3995999999988</v>
      </c>
      <c r="AV28" s="11">
        <f t="shared" si="7"/>
        <v>0.51212112456005798</v>
      </c>
      <c r="AW28" s="5">
        <f t="shared" si="8"/>
        <v>512.12112456005798</v>
      </c>
    </row>
    <row r="29" spans="1:49" x14ac:dyDescent="0.3">
      <c r="A29" s="1" t="s">
        <v>105</v>
      </c>
      <c r="B29" s="1" t="s">
        <v>103</v>
      </c>
      <c r="C29" s="1" t="s">
        <v>104</v>
      </c>
      <c r="D29" s="1" t="s">
        <v>217</v>
      </c>
      <c r="E29" s="1" t="s">
        <v>96</v>
      </c>
      <c r="F29" s="1" t="s">
        <v>101</v>
      </c>
      <c r="G29" s="1" t="s">
        <v>52</v>
      </c>
      <c r="H29" s="1" t="s">
        <v>53</v>
      </c>
      <c r="I29" s="2">
        <v>7.1040119909700001</v>
      </c>
      <c r="J29" s="2">
        <v>6.5</v>
      </c>
      <c r="L29" s="2">
        <f t="shared" si="0"/>
        <v>6.47</v>
      </c>
      <c r="M29" s="2">
        <f t="shared" si="1"/>
        <v>0</v>
      </c>
      <c r="S29" s="7">
        <v>6.43</v>
      </c>
      <c r="T29" s="5">
        <v>4459.2049999999999</v>
      </c>
      <c r="AC29" s="10">
        <v>0.04</v>
      </c>
      <c r="AD29" s="5">
        <v>2.996</v>
      </c>
      <c r="AM29" s="5" t="str">
        <f t="shared" si="2"/>
        <v/>
      </c>
      <c r="AO29" s="5" t="str">
        <f t="shared" si="3"/>
        <v/>
      </c>
      <c r="AQ29" s="5" t="str">
        <f t="shared" si="4"/>
        <v/>
      </c>
      <c r="AT29" s="5">
        <f t="shared" si="5"/>
        <v>4462.201</v>
      </c>
      <c r="AU29" s="5">
        <f t="shared" si="6"/>
        <v>3212.7847200000001</v>
      </c>
      <c r="AV29" s="11">
        <f t="shared" si="7"/>
        <v>0.17782791436891368</v>
      </c>
      <c r="AW29" s="5">
        <f t="shared" si="8"/>
        <v>177.82791436891367</v>
      </c>
    </row>
    <row r="30" spans="1:49" x14ac:dyDescent="0.3">
      <c r="A30" s="1" t="s">
        <v>105</v>
      </c>
      <c r="B30" s="1" t="s">
        <v>103</v>
      </c>
      <c r="C30" s="1" t="s">
        <v>104</v>
      </c>
      <c r="D30" s="1" t="s">
        <v>217</v>
      </c>
      <c r="E30" s="1" t="s">
        <v>106</v>
      </c>
      <c r="F30" s="1" t="s">
        <v>101</v>
      </c>
      <c r="G30" s="1" t="s">
        <v>52</v>
      </c>
      <c r="H30" s="1" t="s">
        <v>53</v>
      </c>
      <c r="I30" s="2">
        <v>7.1040119909700001</v>
      </c>
      <c r="J30" s="2">
        <v>0.6</v>
      </c>
      <c r="L30" s="2">
        <f t="shared" si="0"/>
        <v>0.6</v>
      </c>
      <c r="M30" s="2">
        <f t="shared" si="1"/>
        <v>0</v>
      </c>
      <c r="S30" s="7">
        <v>0.6</v>
      </c>
      <c r="T30" s="5">
        <v>416.1</v>
      </c>
      <c r="AM30" s="5" t="str">
        <f t="shared" si="2"/>
        <v/>
      </c>
      <c r="AO30" s="5" t="str">
        <f t="shared" si="3"/>
        <v/>
      </c>
      <c r="AQ30" s="5" t="str">
        <f t="shared" si="4"/>
        <v/>
      </c>
      <c r="AT30" s="5">
        <f t="shared" si="5"/>
        <v>416.1</v>
      </c>
      <c r="AU30" s="5">
        <f t="shared" si="6"/>
        <v>299.59199999999998</v>
      </c>
      <c r="AV30" s="11">
        <f t="shared" si="7"/>
        <v>1.658244332088693E-2</v>
      </c>
      <c r="AW30" s="5">
        <f t="shared" si="8"/>
        <v>16.582443320886931</v>
      </c>
    </row>
    <row r="31" spans="1:49" x14ac:dyDescent="0.3">
      <c r="A31" s="1" t="s">
        <v>107</v>
      </c>
      <c r="B31" s="1" t="s">
        <v>108</v>
      </c>
      <c r="E31" s="1" t="s">
        <v>68</v>
      </c>
      <c r="F31" s="1" t="s">
        <v>101</v>
      </c>
      <c r="G31" s="1" t="s">
        <v>52</v>
      </c>
      <c r="H31" s="1" t="s">
        <v>53</v>
      </c>
      <c r="I31" s="2">
        <v>1.44762013268</v>
      </c>
      <c r="J31" s="2">
        <v>1.45</v>
      </c>
      <c r="K31" s="2">
        <f>SUM(L31:M31)</f>
        <v>1.39</v>
      </c>
      <c r="L31" s="2">
        <f t="shared" si="0"/>
        <v>0</v>
      </c>
      <c r="M31" s="2">
        <f t="shared" ref="M31:M62" si="9">SUM(N31,AE31,AL31,AN31,AP31,AR31,AS31)</f>
        <v>1.39</v>
      </c>
      <c r="AM31" s="5" t="str">
        <f t="shared" si="2"/>
        <v/>
      </c>
      <c r="AO31" s="5" t="str">
        <f t="shared" si="3"/>
        <v/>
      </c>
      <c r="AQ31" s="5" t="str">
        <f t="shared" si="4"/>
        <v/>
      </c>
      <c r="AS31" s="2">
        <v>1.39</v>
      </c>
      <c r="AT31" s="5">
        <f t="shared" si="5"/>
        <v>0</v>
      </c>
      <c r="AU31" s="5">
        <f t="shared" si="6"/>
        <v>0</v>
      </c>
      <c r="AV31" s="11">
        <f t="shared" si="7"/>
        <v>0</v>
      </c>
      <c r="AW31" s="5">
        <f t="shared" si="8"/>
        <v>0</v>
      </c>
    </row>
    <row r="32" spans="1:49" x14ac:dyDescent="0.3">
      <c r="A32" s="1" t="s">
        <v>109</v>
      </c>
      <c r="B32" s="1" t="s">
        <v>103</v>
      </c>
      <c r="C32" s="1" t="s">
        <v>104</v>
      </c>
      <c r="D32" s="1" t="s">
        <v>217</v>
      </c>
      <c r="E32" s="1" t="s">
        <v>73</v>
      </c>
      <c r="F32" s="1" t="s">
        <v>101</v>
      </c>
      <c r="G32" s="1" t="s">
        <v>52</v>
      </c>
      <c r="H32" s="1" t="s">
        <v>53</v>
      </c>
      <c r="I32" s="2">
        <v>207.17606910500001</v>
      </c>
      <c r="J32" s="2">
        <v>40.130000000000003</v>
      </c>
      <c r="L32" s="2">
        <f t="shared" si="0"/>
        <v>39.99</v>
      </c>
      <c r="M32" s="2">
        <f t="shared" si="9"/>
        <v>0</v>
      </c>
      <c r="Q32" s="6">
        <v>2.59</v>
      </c>
      <c r="R32" s="5">
        <v>2916.34</v>
      </c>
      <c r="S32" s="7">
        <v>33.770000000000003</v>
      </c>
      <c r="T32" s="5">
        <v>23419.494999999999</v>
      </c>
      <c r="AC32" s="10">
        <v>3.63</v>
      </c>
      <c r="AD32" s="5">
        <v>271.887</v>
      </c>
      <c r="AM32" s="5" t="str">
        <f t="shared" si="2"/>
        <v/>
      </c>
      <c r="AO32" s="5" t="str">
        <f t="shared" si="3"/>
        <v/>
      </c>
      <c r="AQ32" s="5" t="str">
        <f t="shared" si="4"/>
        <v/>
      </c>
      <c r="AT32" s="5">
        <f t="shared" si="5"/>
        <v>26607.721999999998</v>
      </c>
      <c r="AU32" s="5">
        <f t="shared" si="6"/>
        <v>19157.559840000002</v>
      </c>
      <c r="AV32" s="11">
        <f t="shared" si="7"/>
        <v>1.0603726074571407</v>
      </c>
      <c r="AW32" s="5">
        <f t="shared" si="8"/>
        <v>1060.3726074571407</v>
      </c>
    </row>
    <row r="33" spans="1:49" x14ac:dyDescent="0.3">
      <c r="A33" s="1" t="s">
        <v>109</v>
      </c>
      <c r="B33" s="1" t="s">
        <v>103</v>
      </c>
      <c r="C33" s="1" t="s">
        <v>104</v>
      </c>
      <c r="D33" s="1" t="s">
        <v>217</v>
      </c>
      <c r="E33" s="1" t="s">
        <v>74</v>
      </c>
      <c r="F33" s="1" t="s">
        <v>101</v>
      </c>
      <c r="G33" s="1" t="s">
        <v>52</v>
      </c>
      <c r="H33" s="1" t="s">
        <v>53</v>
      </c>
      <c r="I33" s="2">
        <v>207.17606910500001</v>
      </c>
      <c r="J33" s="2">
        <v>36.32</v>
      </c>
      <c r="L33" s="2">
        <f t="shared" si="0"/>
        <v>36.32</v>
      </c>
      <c r="M33" s="2">
        <f t="shared" si="9"/>
        <v>0</v>
      </c>
      <c r="S33" s="7">
        <v>36.32</v>
      </c>
      <c r="T33" s="5">
        <v>25187.919999999998</v>
      </c>
      <c r="AM33" s="5" t="str">
        <f t="shared" si="2"/>
        <v/>
      </c>
      <c r="AO33" s="5" t="str">
        <f t="shared" si="3"/>
        <v/>
      </c>
      <c r="AQ33" s="5" t="str">
        <f t="shared" si="4"/>
        <v/>
      </c>
      <c r="AT33" s="5">
        <f t="shared" si="5"/>
        <v>25187.919999999998</v>
      </c>
      <c r="AU33" s="5">
        <f t="shared" si="6"/>
        <v>18135.302399999997</v>
      </c>
      <c r="AV33" s="11">
        <f t="shared" si="7"/>
        <v>1.0037905690243554</v>
      </c>
      <c r="AW33" s="5">
        <f t="shared" si="8"/>
        <v>1003.7905690243552</v>
      </c>
    </row>
    <row r="34" spans="1:49" x14ac:dyDescent="0.3">
      <c r="A34" s="1" t="s">
        <v>109</v>
      </c>
      <c r="B34" s="1" t="s">
        <v>103</v>
      </c>
      <c r="C34" s="1" t="s">
        <v>104</v>
      </c>
      <c r="D34" s="1" t="s">
        <v>217</v>
      </c>
      <c r="E34" s="1" t="s">
        <v>75</v>
      </c>
      <c r="F34" s="1" t="s">
        <v>101</v>
      </c>
      <c r="G34" s="1" t="s">
        <v>52</v>
      </c>
      <c r="H34" s="1" t="s">
        <v>53</v>
      </c>
      <c r="I34" s="2">
        <v>207.17606910500001</v>
      </c>
      <c r="J34" s="2">
        <v>40.15</v>
      </c>
      <c r="L34" s="2">
        <f t="shared" si="0"/>
        <v>40</v>
      </c>
      <c r="M34" s="2">
        <f t="shared" si="9"/>
        <v>0</v>
      </c>
      <c r="S34" s="7">
        <v>39.71</v>
      </c>
      <c r="T34" s="5">
        <v>27538.884999999998</v>
      </c>
      <c r="U34" s="8">
        <v>0.28999999999999998</v>
      </c>
      <c r="V34" s="5">
        <v>60.334499999999998</v>
      </c>
      <c r="AM34" s="5" t="str">
        <f t="shared" ref="AM34:AM65" si="10">IF(AL34&gt;0,AL34*$AM$1,"")</f>
        <v/>
      </c>
      <c r="AO34" s="5" t="str">
        <f t="shared" ref="AO34:AO63" si="11">IF(AN34&gt;0,AN34*$AO$1,"")</f>
        <v/>
      </c>
      <c r="AQ34" s="5" t="str">
        <f t="shared" ref="AQ34:AQ63" si="12">IF(AP34&gt;0,AP34*$AQ$1,"")</f>
        <v/>
      </c>
      <c r="AT34" s="5">
        <f t="shared" si="5"/>
        <v>27599.219499999999</v>
      </c>
      <c r="AU34" s="5">
        <f t="shared" si="6"/>
        <v>19871.438039999997</v>
      </c>
      <c r="AV34" s="11">
        <f t="shared" si="7"/>
        <v>1.0998858280688952</v>
      </c>
      <c r="AW34" s="5">
        <f t="shared" ref="AW34:AW65" si="13">(AV34/100)*$AW$1</f>
        <v>1099.8858280688951</v>
      </c>
    </row>
    <row r="35" spans="1:49" x14ac:dyDescent="0.3">
      <c r="A35" s="1" t="s">
        <v>109</v>
      </c>
      <c r="B35" s="1" t="s">
        <v>103</v>
      </c>
      <c r="C35" s="1" t="s">
        <v>104</v>
      </c>
      <c r="D35" s="1" t="s">
        <v>217</v>
      </c>
      <c r="E35" s="1" t="s">
        <v>76</v>
      </c>
      <c r="F35" s="1" t="s">
        <v>101</v>
      </c>
      <c r="G35" s="1" t="s">
        <v>52</v>
      </c>
      <c r="H35" s="1" t="s">
        <v>53</v>
      </c>
      <c r="I35" s="2">
        <v>207.17606910500001</v>
      </c>
      <c r="J35" s="2">
        <v>40.11</v>
      </c>
      <c r="L35" s="2">
        <f t="shared" si="0"/>
        <v>40</v>
      </c>
      <c r="M35" s="2">
        <f t="shared" si="9"/>
        <v>0</v>
      </c>
      <c r="Q35" s="6">
        <v>9.7799999999999994</v>
      </c>
      <c r="R35" s="5">
        <v>11012.28</v>
      </c>
      <c r="S35" s="7">
        <v>30.22</v>
      </c>
      <c r="T35" s="5">
        <v>20957.57</v>
      </c>
      <c r="AM35" s="5" t="str">
        <f t="shared" si="10"/>
        <v/>
      </c>
      <c r="AO35" s="5" t="str">
        <f t="shared" si="11"/>
        <v/>
      </c>
      <c r="AQ35" s="5" t="str">
        <f t="shared" si="12"/>
        <v/>
      </c>
      <c r="AT35" s="5">
        <f t="shared" si="5"/>
        <v>31969.85</v>
      </c>
      <c r="AU35" s="5">
        <f t="shared" ref="AU35:AU66" si="14">$AT$165*(AV35/100)</f>
        <v>23018.291999999998</v>
      </c>
      <c r="AV35" s="11">
        <f t="shared" ref="AV35:AV66" si="15">(AT35/$AT$165)*72</f>
        <v>1.2740644691234246</v>
      </c>
      <c r="AW35" s="5">
        <f t="shared" si="13"/>
        <v>1274.0644691234245</v>
      </c>
    </row>
    <row r="36" spans="1:49" x14ac:dyDescent="0.3">
      <c r="A36" s="1" t="s">
        <v>109</v>
      </c>
      <c r="B36" s="1" t="s">
        <v>103</v>
      </c>
      <c r="C36" s="1" t="s">
        <v>104</v>
      </c>
      <c r="D36" s="1" t="s">
        <v>217</v>
      </c>
      <c r="E36" s="1" t="s">
        <v>79</v>
      </c>
      <c r="F36" s="1" t="s">
        <v>101</v>
      </c>
      <c r="G36" s="1" t="s">
        <v>52</v>
      </c>
      <c r="H36" s="1" t="s">
        <v>53</v>
      </c>
      <c r="I36" s="2">
        <v>207.17606910500001</v>
      </c>
      <c r="J36" s="2">
        <v>20.2</v>
      </c>
      <c r="L36" s="2">
        <f t="shared" si="0"/>
        <v>20.2</v>
      </c>
      <c r="M36" s="2">
        <f t="shared" si="9"/>
        <v>0</v>
      </c>
      <c r="S36" s="7">
        <v>14.16</v>
      </c>
      <c r="T36" s="5">
        <v>9819.9600000000009</v>
      </c>
      <c r="U36" s="8">
        <v>5.54</v>
      </c>
      <c r="V36" s="5">
        <v>1152.597</v>
      </c>
      <c r="AC36" s="10">
        <v>0.5</v>
      </c>
      <c r="AD36" s="5">
        <v>37.450000000000003</v>
      </c>
      <c r="AM36" s="5" t="str">
        <f t="shared" si="10"/>
        <v/>
      </c>
      <c r="AO36" s="5" t="str">
        <f t="shared" si="11"/>
        <v/>
      </c>
      <c r="AQ36" s="5" t="str">
        <f t="shared" si="12"/>
        <v/>
      </c>
      <c r="AT36" s="5">
        <f t="shared" si="5"/>
        <v>11010.007000000001</v>
      </c>
      <c r="AU36" s="5">
        <f t="shared" si="14"/>
        <v>7927.2050400000007</v>
      </c>
      <c r="AV36" s="11">
        <f t="shared" si="15"/>
        <v>0.43877149012273098</v>
      </c>
      <c r="AW36" s="5">
        <f t="shared" si="13"/>
        <v>438.771490122731</v>
      </c>
    </row>
    <row r="37" spans="1:49" x14ac:dyDescent="0.3">
      <c r="A37" s="1" t="s">
        <v>109</v>
      </c>
      <c r="B37" s="1" t="s">
        <v>103</v>
      </c>
      <c r="C37" s="1" t="s">
        <v>104</v>
      </c>
      <c r="D37" s="1" t="s">
        <v>217</v>
      </c>
      <c r="E37" s="1" t="s">
        <v>71</v>
      </c>
      <c r="F37" s="1" t="s">
        <v>101</v>
      </c>
      <c r="G37" s="1" t="s">
        <v>52</v>
      </c>
      <c r="H37" s="1" t="s">
        <v>53</v>
      </c>
      <c r="I37" s="2">
        <v>207.17606910500001</v>
      </c>
      <c r="J37" s="2">
        <v>29.88</v>
      </c>
      <c r="L37" s="2">
        <f t="shared" si="0"/>
        <v>29.889999999999997</v>
      </c>
      <c r="M37" s="2">
        <f t="shared" si="9"/>
        <v>0</v>
      </c>
      <c r="S37" s="7">
        <v>29.83</v>
      </c>
      <c r="T37" s="5">
        <v>20687.105</v>
      </c>
      <c r="U37" s="8">
        <v>0.06</v>
      </c>
      <c r="V37" s="5">
        <v>12.483000000000001</v>
      </c>
      <c r="AM37" s="5" t="str">
        <f t="shared" si="10"/>
        <v/>
      </c>
      <c r="AO37" s="5" t="str">
        <f t="shared" si="11"/>
        <v/>
      </c>
      <c r="AQ37" s="5" t="str">
        <f t="shared" si="12"/>
        <v/>
      </c>
      <c r="AT37" s="5">
        <f t="shared" si="5"/>
        <v>20699.588</v>
      </c>
      <c r="AU37" s="5">
        <f t="shared" si="14"/>
        <v>14903.70336</v>
      </c>
      <c r="AV37" s="11">
        <f t="shared" si="15"/>
        <v>0.82492128040305512</v>
      </c>
      <c r="AW37" s="5">
        <f t="shared" si="13"/>
        <v>824.92128040305511</v>
      </c>
    </row>
    <row r="38" spans="1:49" x14ac:dyDescent="0.3">
      <c r="A38" s="1" t="s">
        <v>109</v>
      </c>
      <c r="B38" s="1" t="s">
        <v>103</v>
      </c>
      <c r="C38" s="1" t="s">
        <v>104</v>
      </c>
      <c r="D38" s="1" t="s">
        <v>217</v>
      </c>
      <c r="E38" s="1" t="s">
        <v>50</v>
      </c>
      <c r="F38" s="1" t="s">
        <v>110</v>
      </c>
      <c r="G38" s="1" t="s">
        <v>52</v>
      </c>
      <c r="H38" s="1" t="s">
        <v>53</v>
      </c>
      <c r="I38" s="2">
        <v>207.17606910500001</v>
      </c>
      <c r="J38" s="2">
        <v>0.02</v>
      </c>
      <c r="L38" s="2">
        <f t="shared" si="0"/>
        <v>0.02</v>
      </c>
      <c r="M38" s="2">
        <f t="shared" si="9"/>
        <v>0</v>
      </c>
      <c r="AC38" s="10">
        <v>0.02</v>
      </c>
      <c r="AD38" s="5">
        <v>1.498</v>
      </c>
      <c r="AM38" s="5" t="str">
        <f t="shared" si="10"/>
        <v/>
      </c>
      <c r="AO38" s="5" t="str">
        <f t="shared" si="11"/>
        <v/>
      </c>
      <c r="AQ38" s="5" t="str">
        <f t="shared" si="12"/>
        <v/>
      </c>
      <c r="AT38" s="5">
        <f t="shared" si="5"/>
        <v>1.498</v>
      </c>
      <c r="AU38" s="5">
        <f t="shared" si="14"/>
        <v>1.07856</v>
      </c>
      <c r="AV38" s="11">
        <f t="shared" si="15"/>
        <v>5.9698390037703968E-5</v>
      </c>
      <c r="AW38" s="5">
        <f t="shared" si="13"/>
        <v>5.9698390037703969E-2</v>
      </c>
    </row>
    <row r="39" spans="1:49" x14ac:dyDescent="0.3">
      <c r="A39" s="1" t="s">
        <v>109</v>
      </c>
      <c r="B39" s="1" t="s">
        <v>103</v>
      </c>
      <c r="C39" s="1" t="s">
        <v>104</v>
      </c>
      <c r="D39" s="1" t="s">
        <v>217</v>
      </c>
      <c r="E39" s="1" t="s">
        <v>58</v>
      </c>
      <c r="F39" s="1" t="s">
        <v>110</v>
      </c>
      <c r="G39" s="1" t="s">
        <v>52</v>
      </c>
      <c r="H39" s="1" t="s">
        <v>53</v>
      </c>
      <c r="I39" s="2">
        <v>207.17606910500001</v>
      </c>
      <c r="J39" s="2">
        <v>0.04</v>
      </c>
      <c r="L39" s="2">
        <f t="shared" si="0"/>
        <v>0.05</v>
      </c>
      <c r="M39" s="2">
        <f t="shared" si="9"/>
        <v>0</v>
      </c>
      <c r="Q39" s="6">
        <v>0.04</v>
      </c>
      <c r="R39" s="5">
        <v>45.04</v>
      </c>
      <c r="S39" s="7">
        <v>0.01</v>
      </c>
      <c r="T39" s="5">
        <v>6.9349999999999996</v>
      </c>
      <c r="AM39" s="5" t="str">
        <f t="shared" si="10"/>
        <v/>
      </c>
      <c r="AO39" s="5" t="str">
        <f t="shared" si="11"/>
        <v/>
      </c>
      <c r="AQ39" s="5" t="str">
        <f t="shared" si="12"/>
        <v/>
      </c>
      <c r="AT39" s="5">
        <f t="shared" si="5"/>
        <v>51.975000000000001</v>
      </c>
      <c r="AU39" s="5">
        <f t="shared" si="14"/>
        <v>37.422000000000004</v>
      </c>
      <c r="AV39" s="11">
        <f t="shared" si="15"/>
        <v>2.0713109627567851E-3</v>
      </c>
      <c r="AW39" s="5">
        <f t="shared" si="13"/>
        <v>2.0713109627567849</v>
      </c>
    </row>
    <row r="40" spans="1:49" x14ac:dyDescent="0.3">
      <c r="A40" s="1" t="s">
        <v>111</v>
      </c>
      <c r="B40" s="1" t="s">
        <v>103</v>
      </c>
      <c r="C40" s="1" t="s">
        <v>104</v>
      </c>
      <c r="D40" s="1" t="s">
        <v>217</v>
      </c>
      <c r="E40" s="1" t="s">
        <v>71</v>
      </c>
      <c r="F40" s="1" t="s">
        <v>101</v>
      </c>
      <c r="G40" s="1" t="s">
        <v>52</v>
      </c>
      <c r="H40" s="1" t="s">
        <v>53</v>
      </c>
      <c r="I40" s="2">
        <v>10.2690549133</v>
      </c>
      <c r="J40" s="2">
        <v>10.27</v>
      </c>
      <c r="L40" s="2">
        <f t="shared" si="0"/>
        <v>10.27</v>
      </c>
      <c r="M40" s="2">
        <f t="shared" si="9"/>
        <v>0</v>
      </c>
      <c r="S40" s="7">
        <v>8.34</v>
      </c>
      <c r="T40" s="5">
        <v>5783.79</v>
      </c>
      <c r="U40" s="8">
        <v>1.93</v>
      </c>
      <c r="V40" s="5">
        <v>401.53649999999999</v>
      </c>
      <c r="AM40" s="5" t="str">
        <f t="shared" si="10"/>
        <v/>
      </c>
      <c r="AO40" s="5" t="str">
        <f t="shared" si="11"/>
        <v/>
      </c>
      <c r="AQ40" s="5" t="str">
        <f t="shared" si="12"/>
        <v/>
      </c>
      <c r="AT40" s="5">
        <f t="shared" si="5"/>
        <v>6185.3265000000001</v>
      </c>
      <c r="AU40" s="5">
        <f t="shared" si="14"/>
        <v>4453.4350800000002</v>
      </c>
      <c r="AV40" s="11">
        <f t="shared" si="15"/>
        <v>0.24649801996498422</v>
      </c>
      <c r="AW40" s="5">
        <f t="shared" si="13"/>
        <v>246.49801996498422</v>
      </c>
    </row>
    <row r="41" spans="1:49" x14ac:dyDescent="0.3">
      <c r="A41" s="1" t="s">
        <v>112</v>
      </c>
      <c r="B41" s="1" t="s">
        <v>108</v>
      </c>
      <c r="E41" s="1" t="s">
        <v>72</v>
      </c>
      <c r="F41" s="1" t="s">
        <v>101</v>
      </c>
      <c r="G41" s="1" t="s">
        <v>52</v>
      </c>
      <c r="H41" s="1" t="s">
        <v>53</v>
      </c>
      <c r="I41" s="2">
        <v>19.451187709100001</v>
      </c>
      <c r="J41" s="2">
        <v>19.45</v>
      </c>
      <c r="K41" s="2">
        <f>SUM(L41:M41)</f>
        <v>18.079999999999998</v>
      </c>
      <c r="L41" s="2">
        <f t="shared" si="0"/>
        <v>0</v>
      </c>
      <c r="M41" s="2">
        <f t="shared" si="9"/>
        <v>18.079999999999998</v>
      </c>
      <c r="AM41" s="5" t="str">
        <f t="shared" si="10"/>
        <v/>
      </c>
      <c r="AO41" s="5" t="str">
        <f t="shared" si="11"/>
        <v/>
      </c>
      <c r="AQ41" s="5" t="str">
        <f t="shared" si="12"/>
        <v/>
      </c>
      <c r="AS41" s="2">
        <v>18.079999999999998</v>
      </c>
      <c r="AT41" s="5">
        <f t="shared" si="5"/>
        <v>0</v>
      </c>
      <c r="AU41" s="5">
        <f t="shared" si="14"/>
        <v>0</v>
      </c>
      <c r="AV41" s="11">
        <f t="shared" si="15"/>
        <v>0</v>
      </c>
      <c r="AW41" s="5">
        <f t="shared" si="13"/>
        <v>0</v>
      </c>
    </row>
    <row r="42" spans="1:49" x14ac:dyDescent="0.3">
      <c r="A42" s="1" t="s">
        <v>113</v>
      </c>
      <c r="B42" s="1" t="s">
        <v>108</v>
      </c>
      <c r="E42" s="1" t="s">
        <v>79</v>
      </c>
      <c r="F42" s="1" t="s">
        <v>101</v>
      </c>
      <c r="G42" s="1" t="s">
        <v>52</v>
      </c>
      <c r="H42" s="1" t="s">
        <v>53</v>
      </c>
      <c r="I42" s="2">
        <v>29.662046807799999</v>
      </c>
      <c r="J42" s="2">
        <v>19.920000000000002</v>
      </c>
      <c r="K42" s="2">
        <f>SUM(L42:M42)</f>
        <v>19.920000000000002</v>
      </c>
      <c r="L42" s="2">
        <f t="shared" si="0"/>
        <v>0</v>
      </c>
      <c r="M42" s="2">
        <f t="shared" si="9"/>
        <v>19.920000000000002</v>
      </c>
      <c r="AM42" s="5" t="str">
        <f t="shared" si="10"/>
        <v/>
      </c>
      <c r="AO42" s="5" t="str">
        <f t="shared" si="11"/>
        <v/>
      </c>
      <c r="AQ42" s="5" t="str">
        <f t="shared" si="12"/>
        <v/>
      </c>
      <c r="AS42" s="2">
        <v>19.920000000000002</v>
      </c>
      <c r="AT42" s="5">
        <f t="shared" si="5"/>
        <v>0</v>
      </c>
      <c r="AU42" s="5">
        <f t="shared" si="14"/>
        <v>0</v>
      </c>
      <c r="AV42" s="11">
        <f t="shared" si="15"/>
        <v>0</v>
      </c>
      <c r="AW42" s="5">
        <f t="shared" si="13"/>
        <v>0</v>
      </c>
    </row>
    <row r="43" spans="1:49" x14ac:dyDescent="0.3">
      <c r="A43" s="1" t="s">
        <v>113</v>
      </c>
      <c r="B43" s="1" t="s">
        <v>108</v>
      </c>
      <c r="E43" s="1" t="s">
        <v>88</v>
      </c>
      <c r="F43" s="1" t="s">
        <v>101</v>
      </c>
      <c r="G43" s="1" t="s">
        <v>52</v>
      </c>
      <c r="H43" s="1" t="s">
        <v>53</v>
      </c>
      <c r="I43" s="2">
        <v>29.662046807799999</v>
      </c>
      <c r="J43" s="2">
        <v>9.74</v>
      </c>
      <c r="K43" s="2">
        <f>SUM(L43:M43)</f>
        <v>9.73</v>
      </c>
      <c r="L43" s="2">
        <f t="shared" si="0"/>
        <v>0</v>
      </c>
      <c r="M43" s="2">
        <f t="shared" si="9"/>
        <v>9.73</v>
      </c>
      <c r="AM43" s="5" t="str">
        <f t="shared" si="10"/>
        <v/>
      </c>
      <c r="AO43" s="5" t="str">
        <f t="shared" si="11"/>
        <v/>
      </c>
      <c r="AQ43" s="5" t="str">
        <f t="shared" si="12"/>
        <v/>
      </c>
      <c r="AS43" s="2">
        <v>9.73</v>
      </c>
      <c r="AT43" s="5">
        <f t="shared" si="5"/>
        <v>0</v>
      </c>
      <c r="AU43" s="5">
        <f t="shared" si="14"/>
        <v>0</v>
      </c>
      <c r="AV43" s="11">
        <f t="shared" si="15"/>
        <v>0</v>
      </c>
      <c r="AW43" s="5">
        <f t="shared" si="13"/>
        <v>0</v>
      </c>
    </row>
    <row r="44" spans="1:49" x14ac:dyDescent="0.3">
      <c r="A44" s="1" t="s">
        <v>114</v>
      </c>
      <c r="B44" s="1" t="s">
        <v>108</v>
      </c>
      <c r="E44" s="1" t="s">
        <v>72</v>
      </c>
      <c r="F44" s="1" t="s">
        <v>101</v>
      </c>
      <c r="G44" s="1" t="s">
        <v>52</v>
      </c>
      <c r="H44" s="1" t="s">
        <v>53</v>
      </c>
      <c r="I44" s="2">
        <v>51.1510384953</v>
      </c>
      <c r="J44" s="2">
        <v>20.74</v>
      </c>
      <c r="K44" s="2">
        <f>SUM(L44:M44)</f>
        <v>14.53</v>
      </c>
      <c r="L44" s="2">
        <f t="shared" si="0"/>
        <v>0</v>
      </c>
      <c r="M44" s="2">
        <f t="shared" si="9"/>
        <v>14.53</v>
      </c>
      <c r="AM44" s="5" t="str">
        <f t="shared" si="10"/>
        <v/>
      </c>
      <c r="AO44" s="5" t="str">
        <f t="shared" si="11"/>
        <v/>
      </c>
      <c r="AQ44" s="5" t="str">
        <f t="shared" si="12"/>
        <v/>
      </c>
      <c r="AS44" s="2">
        <v>14.53</v>
      </c>
      <c r="AT44" s="5">
        <f t="shared" si="5"/>
        <v>0</v>
      </c>
      <c r="AU44" s="5">
        <f t="shared" si="14"/>
        <v>0</v>
      </c>
      <c r="AV44" s="11">
        <f t="shared" si="15"/>
        <v>0</v>
      </c>
      <c r="AW44" s="5">
        <f t="shared" si="13"/>
        <v>0</v>
      </c>
    </row>
    <row r="45" spans="1:49" x14ac:dyDescent="0.3">
      <c r="A45" s="1" t="s">
        <v>114</v>
      </c>
      <c r="B45" s="1" t="s">
        <v>108</v>
      </c>
      <c r="E45" s="1" t="s">
        <v>88</v>
      </c>
      <c r="F45" s="1" t="s">
        <v>101</v>
      </c>
      <c r="G45" s="1" t="s">
        <v>52</v>
      </c>
      <c r="H45" s="1" t="s">
        <v>53</v>
      </c>
      <c r="I45" s="2">
        <v>51.1510384953</v>
      </c>
      <c r="J45" s="2">
        <v>30.41</v>
      </c>
      <c r="K45" s="2">
        <f>SUM(L45:M45)</f>
        <v>30.35</v>
      </c>
      <c r="L45" s="2">
        <f t="shared" si="0"/>
        <v>0</v>
      </c>
      <c r="M45" s="2">
        <f t="shared" si="9"/>
        <v>30.35</v>
      </c>
      <c r="AM45" s="5" t="str">
        <f t="shared" si="10"/>
        <v/>
      </c>
      <c r="AO45" s="5" t="str">
        <f t="shared" si="11"/>
        <v/>
      </c>
      <c r="AQ45" s="5" t="str">
        <f t="shared" si="12"/>
        <v/>
      </c>
      <c r="AS45" s="2">
        <v>30.35</v>
      </c>
      <c r="AT45" s="5">
        <f t="shared" si="5"/>
        <v>0</v>
      </c>
      <c r="AU45" s="5">
        <f t="shared" si="14"/>
        <v>0</v>
      </c>
      <c r="AV45" s="11">
        <f t="shared" si="15"/>
        <v>0</v>
      </c>
      <c r="AW45" s="5">
        <f t="shared" si="13"/>
        <v>0</v>
      </c>
    </row>
    <row r="46" spans="1:49" x14ac:dyDescent="0.3">
      <c r="A46" s="1" t="s">
        <v>115</v>
      </c>
      <c r="B46" s="1" t="s">
        <v>103</v>
      </c>
      <c r="C46" s="1" t="s">
        <v>104</v>
      </c>
      <c r="D46" s="1" t="s">
        <v>217</v>
      </c>
      <c r="E46" s="1" t="s">
        <v>96</v>
      </c>
      <c r="F46" s="1" t="s">
        <v>101</v>
      </c>
      <c r="G46" s="1" t="s">
        <v>52</v>
      </c>
      <c r="H46" s="1" t="s">
        <v>53</v>
      </c>
      <c r="I46" s="2">
        <v>7.1528163407000003</v>
      </c>
      <c r="J46" s="2">
        <v>0.83</v>
      </c>
      <c r="L46" s="2">
        <f t="shared" si="0"/>
        <v>0.06</v>
      </c>
      <c r="M46" s="2">
        <f t="shared" si="9"/>
        <v>0</v>
      </c>
      <c r="S46" s="7">
        <v>0.06</v>
      </c>
      <c r="T46" s="5">
        <v>41.61</v>
      </c>
      <c r="AM46" s="5" t="str">
        <f t="shared" si="10"/>
        <v/>
      </c>
      <c r="AO46" s="5" t="str">
        <f t="shared" si="11"/>
        <v/>
      </c>
      <c r="AQ46" s="5" t="str">
        <f t="shared" si="12"/>
        <v/>
      </c>
      <c r="AT46" s="5">
        <f t="shared" si="5"/>
        <v>41.61</v>
      </c>
      <c r="AU46" s="5">
        <f t="shared" si="14"/>
        <v>29.959199999999999</v>
      </c>
      <c r="AV46" s="11">
        <f t="shared" si="15"/>
        <v>1.658244332088693E-3</v>
      </c>
      <c r="AW46" s="5">
        <f t="shared" si="13"/>
        <v>1.658244332088693</v>
      </c>
    </row>
    <row r="47" spans="1:49" x14ac:dyDescent="0.3">
      <c r="A47" s="1" t="s">
        <v>115</v>
      </c>
      <c r="B47" s="1" t="s">
        <v>103</v>
      </c>
      <c r="C47" s="1" t="s">
        <v>104</v>
      </c>
      <c r="D47" s="1" t="s">
        <v>217</v>
      </c>
      <c r="E47" s="1" t="s">
        <v>106</v>
      </c>
      <c r="F47" s="1" t="s">
        <v>101</v>
      </c>
      <c r="G47" s="1" t="s">
        <v>52</v>
      </c>
      <c r="H47" s="1" t="s">
        <v>53</v>
      </c>
      <c r="I47" s="2">
        <v>7.1528163407000003</v>
      </c>
      <c r="J47" s="2">
        <v>3.89</v>
      </c>
      <c r="L47" s="2">
        <f t="shared" si="0"/>
        <v>1.1299999999999999</v>
      </c>
      <c r="M47" s="2">
        <f t="shared" si="9"/>
        <v>0</v>
      </c>
      <c r="S47" s="7">
        <v>1.1299999999999999</v>
      </c>
      <c r="T47" s="5">
        <v>783.65499999999997</v>
      </c>
      <c r="AM47" s="5" t="str">
        <f t="shared" si="10"/>
        <v/>
      </c>
      <c r="AO47" s="5" t="str">
        <f t="shared" si="11"/>
        <v/>
      </c>
      <c r="AQ47" s="5" t="str">
        <f t="shared" si="12"/>
        <v/>
      </c>
      <c r="AT47" s="5">
        <f t="shared" si="5"/>
        <v>783.65499999999997</v>
      </c>
      <c r="AU47" s="5">
        <f t="shared" si="14"/>
        <v>564.23160000000007</v>
      </c>
      <c r="AV47" s="11">
        <f t="shared" si="15"/>
        <v>3.1230268254337053E-2</v>
      </c>
      <c r="AW47" s="5">
        <f t="shared" si="13"/>
        <v>31.230268254337055</v>
      </c>
    </row>
    <row r="48" spans="1:49" x14ac:dyDescent="0.3">
      <c r="A48" s="1" t="s">
        <v>116</v>
      </c>
      <c r="B48" s="1" t="s">
        <v>108</v>
      </c>
      <c r="E48" s="1" t="s">
        <v>96</v>
      </c>
      <c r="F48" s="1" t="s">
        <v>101</v>
      </c>
      <c r="G48" s="1" t="s">
        <v>52</v>
      </c>
      <c r="H48" s="1" t="s">
        <v>53</v>
      </c>
      <c r="I48" s="2">
        <v>27.3451403342</v>
      </c>
      <c r="J48" s="2">
        <v>25.92</v>
      </c>
      <c r="K48" s="2">
        <f t="shared" ref="K48:K66" si="16">SUM(L48:M48)</f>
        <v>25.92</v>
      </c>
      <c r="L48" s="2">
        <f t="shared" si="0"/>
        <v>0</v>
      </c>
      <c r="M48" s="2">
        <f t="shared" si="9"/>
        <v>25.92</v>
      </c>
      <c r="AM48" s="5" t="str">
        <f t="shared" si="10"/>
        <v/>
      </c>
      <c r="AO48" s="5" t="str">
        <f t="shared" si="11"/>
        <v/>
      </c>
      <c r="AQ48" s="5" t="str">
        <f t="shared" si="12"/>
        <v/>
      </c>
      <c r="AS48" s="2">
        <v>25.92</v>
      </c>
      <c r="AT48" s="5">
        <f t="shared" si="5"/>
        <v>0</v>
      </c>
      <c r="AU48" s="5">
        <f t="shared" si="14"/>
        <v>0</v>
      </c>
      <c r="AV48" s="11">
        <f t="shared" si="15"/>
        <v>0</v>
      </c>
      <c r="AW48" s="5">
        <f t="shared" si="13"/>
        <v>0</v>
      </c>
    </row>
    <row r="49" spans="1:49" x14ac:dyDescent="0.3">
      <c r="A49" s="1" t="s">
        <v>116</v>
      </c>
      <c r="B49" s="1" t="s">
        <v>108</v>
      </c>
      <c r="E49" s="1" t="s">
        <v>106</v>
      </c>
      <c r="F49" s="1" t="s">
        <v>101</v>
      </c>
      <c r="G49" s="1" t="s">
        <v>52</v>
      </c>
      <c r="H49" s="1" t="s">
        <v>53</v>
      </c>
      <c r="I49" s="2">
        <v>27.3451403342</v>
      </c>
      <c r="J49" s="2">
        <v>1.42</v>
      </c>
      <c r="K49" s="2">
        <f t="shared" si="16"/>
        <v>1.43</v>
      </c>
      <c r="L49" s="2">
        <f t="shared" si="0"/>
        <v>0</v>
      </c>
      <c r="M49" s="2">
        <f t="shared" si="9"/>
        <v>1.43</v>
      </c>
      <c r="AM49" s="5" t="str">
        <f t="shared" si="10"/>
        <v/>
      </c>
      <c r="AO49" s="5" t="str">
        <f t="shared" si="11"/>
        <v/>
      </c>
      <c r="AQ49" s="5" t="str">
        <f t="shared" si="12"/>
        <v/>
      </c>
      <c r="AS49" s="2">
        <v>1.43</v>
      </c>
      <c r="AT49" s="5">
        <f t="shared" si="5"/>
        <v>0</v>
      </c>
      <c r="AU49" s="5">
        <f t="shared" si="14"/>
        <v>0</v>
      </c>
      <c r="AV49" s="11">
        <f t="shared" si="15"/>
        <v>0</v>
      </c>
      <c r="AW49" s="5">
        <f t="shared" si="13"/>
        <v>0</v>
      </c>
    </row>
    <row r="50" spans="1:49" x14ac:dyDescent="0.3">
      <c r="A50" s="1" t="s">
        <v>117</v>
      </c>
      <c r="B50" s="1" t="s">
        <v>108</v>
      </c>
      <c r="E50" s="1" t="s">
        <v>96</v>
      </c>
      <c r="F50" s="1" t="s">
        <v>101</v>
      </c>
      <c r="G50" s="1" t="s">
        <v>52</v>
      </c>
      <c r="H50" s="1" t="s">
        <v>53</v>
      </c>
      <c r="I50" s="2">
        <v>11.8520973763</v>
      </c>
      <c r="J50" s="2">
        <v>6.79</v>
      </c>
      <c r="K50" s="2">
        <f t="shared" si="16"/>
        <v>6.79</v>
      </c>
      <c r="L50" s="2">
        <f t="shared" si="0"/>
        <v>0</v>
      </c>
      <c r="M50" s="2">
        <f t="shared" si="9"/>
        <v>6.79</v>
      </c>
      <c r="AM50" s="5" t="str">
        <f t="shared" si="10"/>
        <v/>
      </c>
      <c r="AO50" s="5" t="str">
        <f t="shared" si="11"/>
        <v/>
      </c>
      <c r="AQ50" s="5" t="str">
        <f t="shared" si="12"/>
        <v/>
      </c>
      <c r="AS50" s="2">
        <v>6.79</v>
      </c>
      <c r="AT50" s="5">
        <f t="shared" si="5"/>
        <v>0</v>
      </c>
      <c r="AU50" s="5">
        <f t="shared" si="14"/>
        <v>0</v>
      </c>
      <c r="AV50" s="11">
        <f t="shared" si="15"/>
        <v>0</v>
      </c>
      <c r="AW50" s="5">
        <f t="shared" si="13"/>
        <v>0</v>
      </c>
    </row>
    <row r="51" spans="1:49" x14ac:dyDescent="0.3">
      <c r="A51" s="1" t="s">
        <v>117</v>
      </c>
      <c r="B51" s="1" t="s">
        <v>108</v>
      </c>
      <c r="E51" s="1" t="s">
        <v>106</v>
      </c>
      <c r="F51" s="1" t="s">
        <v>101</v>
      </c>
      <c r="G51" s="1" t="s">
        <v>52</v>
      </c>
      <c r="H51" s="1" t="s">
        <v>53</v>
      </c>
      <c r="I51" s="2">
        <v>11.8520973763</v>
      </c>
      <c r="J51" s="2">
        <v>5.0599999999999996</v>
      </c>
      <c r="K51" s="2">
        <f t="shared" si="16"/>
        <v>5.0599999999999996</v>
      </c>
      <c r="L51" s="2">
        <f t="shared" si="0"/>
        <v>0</v>
      </c>
      <c r="M51" s="2">
        <f t="shared" si="9"/>
        <v>5.0599999999999996</v>
      </c>
      <c r="AM51" s="5" t="str">
        <f t="shared" si="10"/>
        <v/>
      </c>
      <c r="AO51" s="5" t="str">
        <f t="shared" si="11"/>
        <v/>
      </c>
      <c r="AQ51" s="5" t="str">
        <f t="shared" si="12"/>
        <v/>
      </c>
      <c r="AS51" s="2">
        <v>5.0599999999999996</v>
      </c>
      <c r="AT51" s="5">
        <f t="shared" si="5"/>
        <v>0</v>
      </c>
      <c r="AU51" s="5">
        <f t="shared" si="14"/>
        <v>0</v>
      </c>
      <c r="AV51" s="11">
        <f t="shared" si="15"/>
        <v>0</v>
      </c>
      <c r="AW51" s="5">
        <f t="shared" si="13"/>
        <v>0</v>
      </c>
    </row>
    <row r="52" spans="1:49" x14ac:dyDescent="0.3">
      <c r="A52" s="1" t="s">
        <v>118</v>
      </c>
      <c r="B52" s="1" t="s">
        <v>108</v>
      </c>
      <c r="E52" s="1" t="s">
        <v>62</v>
      </c>
      <c r="F52" s="1" t="s">
        <v>101</v>
      </c>
      <c r="G52" s="1" t="s">
        <v>52</v>
      </c>
      <c r="H52" s="1" t="s">
        <v>53</v>
      </c>
      <c r="I52" s="2">
        <v>71.850584058600006</v>
      </c>
      <c r="J52" s="2">
        <v>31.72</v>
      </c>
      <c r="K52" s="2">
        <f t="shared" si="16"/>
        <v>4.21</v>
      </c>
      <c r="L52" s="2">
        <f t="shared" si="0"/>
        <v>0</v>
      </c>
      <c r="M52" s="2">
        <f t="shared" si="9"/>
        <v>4.21</v>
      </c>
      <c r="AM52" s="5" t="str">
        <f t="shared" si="10"/>
        <v/>
      </c>
      <c r="AO52" s="5" t="str">
        <f t="shared" si="11"/>
        <v/>
      </c>
      <c r="AQ52" s="5" t="str">
        <f t="shared" si="12"/>
        <v/>
      </c>
      <c r="AS52" s="2">
        <v>4.21</v>
      </c>
      <c r="AT52" s="5">
        <f t="shared" si="5"/>
        <v>0</v>
      </c>
      <c r="AU52" s="5">
        <f t="shared" si="14"/>
        <v>0</v>
      </c>
      <c r="AV52" s="11">
        <f t="shared" si="15"/>
        <v>0</v>
      </c>
      <c r="AW52" s="5">
        <f t="shared" si="13"/>
        <v>0</v>
      </c>
    </row>
    <row r="53" spans="1:49" x14ac:dyDescent="0.3">
      <c r="A53" s="1" t="s">
        <v>118</v>
      </c>
      <c r="B53" s="1" t="s">
        <v>108</v>
      </c>
      <c r="E53" s="1" t="s">
        <v>92</v>
      </c>
      <c r="F53" s="1" t="s">
        <v>101</v>
      </c>
      <c r="G53" s="1" t="s">
        <v>52</v>
      </c>
      <c r="H53" s="1" t="s">
        <v>53</v>
      </c>
      <c r="I53" s="2">
        <v>71.850584058600006</v>
      </c>
      <c r="J53" s="2">
        <v>40.049999999999997</v>
      </c>
      <c r="K53" s="2">
        <f t="shared" si="16"/>
        <v>10.029999999999999</v>
      </c>
      <c r="L53" s="2">
        <f t="shared" si="0"/>
        <v>0</v>
      </c>
      <c r="M53" s="2">
        <f t="shared" si="9"/>
        <v>10.029999999999999</v>
      </c>
      <c r="AM53" s="5" t="str">
        <f t="shared" si="10"/>
        <v/>
      </c>
      <c r="AO53" s="5" t="str">
        <f t="shared" si="11"/>
        <v/>
      </c>
      <c r="AQ53" s="5" t="str">
        <f t="shared" si="12"/>
        <v/>
      </c>
      <c r="AS53" s="2">
        <v>10.029999999999999</v>
      </c>
      <c r="AT53" s="5">
        <f t="shared" si="5"/>
        <v>0</v>
      </c>
      <c r="AU53" s="5">
        <f t="shared" si="14"/>
        <v>0</v>
      </c>
      <c r="AV53" s="11">
        <f t="shared" si="15"/>
        <v>0</v>
      </c>
      <c r="AW53" s="5">
        <f t="shared" si="13"/>
        <v>0</v>
      </c>
    </row>
    <row r="54" spans="1:49" x14ac:dyDescent="0.3">
      <c r="A54" s="1" t="s">
        <v>119</v>
      </c>
      <c r="B54" s="1" t="s">
        <v>108</v>
      </c>
      <c r="E54" s="1" t="s">
        <v>69</v>
      </c>
      <c r="F54" s="1" t="s">
        <v>110</v>
      </c>
      <c r="G54" s="1" t="s">
        <v>52</v>
      </c>
      <c r="H54" s="1" t="s">
        <v>53</v>
      </c>
      <c r="I54" s="2">
        <v>318.13301911000002</v>
      </c>
      <c r="J54" s="2">
        <v>39.729999999999997</v>
      </c>
      <c r="K54" s="2">
        <f t="shared" si="16"/>
        <v>28.92</v>
      </c>
      <c r="L54" s="2">
        <f t="shared" si="0"/>
        <v>0</v>
      </c>
      <c r="M54" s="2">
        <f t="shared" si="9"/>
        <v>28.92</v>
      </c>
      <c r="AM54" s="5" t="str">
        <f t="shared" si="10"/>
        <v/>
      </c>
      <c r="AO54" s="5" t="str">
        <f t="shared" si="11"/>
        <v/>
      </c>
      <c r="AQ54" s="5" t="str">
        <f t="shared" si="12"/>
        <v/>
      </c>
      <c r="AS54" s="2">
        <v>28.92</v>
      </c>
      <c r="AT54" s="5">
        <f t="shared" si="5"/>
        <v>0</v>
      </c>
      <c r="AU54" s="5">
        <f t="shared" si="14"/>
        <v>0</v>
      </c>
      <c r="AV54" s="11">
        <f t="shared" si="15"/>
        <v>0</v>
      </c>
      <c r="AW54" s="5">
        <f t="shared" si="13"/>
        <v>0</v>
      </c>
    </row>
    <row r="55" spans="1:49" x14ac:dyDescent="0.3">
      <c r="A55" s="1" t="s">
        <v>119</v>
      </c>
      <c r="B55" s="1" t="s">
        <v>108</v>
      </c>
      <c r="E55" s="1" t="s">
        <v>50</v>
      </c>
      <c r="F55" s="1" t="s">
        <v>110</v>
      </c>
      <c r="G55" s="1" t="s">
        <v>52</v>
      </c>
      <c r="H55" s="1" t="s">
        <v>53</v>
      </c>
      <c r="I55" s="2">
        <v>318.13301911000002</v>
      </c>
      <c r="J55" s="2">
        <v>39.69</v>
      </c>
      <c r="K55" s="2">
        <f t="shared" si="16"/>
        <v>39.32</v>
      </c>
      <c r="L55" s="2">
        <f t="shared" si="0"/>
        <v>0</v>
      </c>
      <c r="M55" s="2">
        <f t="shared" si="9"/>
        <v>39.32</v>
      </c>
      <c r="AM55" s="5" t="str">
        <f t="shared" si="10"/>
        <v/>
      </c>
      <c r="AO55" s="5" t="str">
        <f t="shared" si="11"/>
        <v/>
      </c>
      <c r="AQ55" s="5" t="str">
        <f t="shared" si="12"/>
        <v/>
      </c>
      <c r="AS55" s="2">
        <v>39.32</v>
      </c>
      <c r="AT55" s="5">
        <f t="shared" si="5"/>
        <v>0</v>
      </c>
      <c r="AU55" s="5">
        <f t="shared" si="14"/>
        <v>0</v>
      </c>
      <c r="AV55" s="11">
        <f t="shared" si="15"/>
        <v>0</v>
      </c>
      <c r="AW55" s="5">
        <f t="shared" si="13"/>
        <v>0</v>
      </c>
    </row>
    <row r="56" spans="1:49" x14ac:dyDescent="0.3">
      <c r="A56" s="1" t="s">
        <v>119</v>
      </c>
      <c r="B56" s="1" t="s">
        <v>108</v>
      </c>
      <c r="E56" s="1" t="s">
        <v>58</v>
      </c>
      <c r="F56" s="1" t="s">
        <v>110</v>
      </c>
      <c r="G56" s="1" t="s">
        <v>52</v>
      </c>
      <c r="H56" s="1" t="s">
        <v>53</v>
      </c>
      <c r="I56" s="2">
        <v>318.13301911000002</v>
      </c>
      <c r="J56" s="2">
        <v>39.74</v>
      </c>
      <c r="K56" s="2">
        <f t="shared" si="16"/>
        <v>39.74</v>
      </c>
      <c r="L56" s="2">
        <f t="shared" si="0"/>
        <v>0</v>
      </c>
      <c r="M56" s="2">
        <f t="shared" si="9"/>
        <v>39.74</v>
      </c>
      <c r="AM56" s="5" t="str">
        <f t="shared" si="10"/>
        <v/>
      </c>
      <c r="AO56" s="5" t="str">
        <f t="shared" si="11"/>
        <v/>
      </c>
      <c r="AQ56" s="5" t="str">
        <f t="shared" si="12"/>
        <v/>
      </c>
      <c r="AS56" s="2">
        <v>39.74</v>
      </c>
      <c r="AT56" s="5">
        <f t="shared" si="5"/>
        <v>0</v>
      </c>
      <c r="AU56" s="5">
        <f t="shared" si="14"/>
        <v>0</v>
      </c>
      <c r="AV56" s="11">
        <f t="shared" si="15"/>
        <v>0</v>
      </c>
      <c r="AW56" s="5">
        <f t="shared" si="13"/>
        <v>0</v>
      </c>
    </row>
    <row r="57" spans="1:49" x14ac:dyDescent="0.3">
      <c r="A57" s="1" t="s">
        <v>119</v>
      </c>
      <c r="B57" s="1" t="s">
        <v>108</v>
      </c>
      <c r="E57" s="1" t="s">
        <v>68</v>
      </c>
      <c r="F57" s="1" t="s">
        <v>110</v>
      </c>
      <c r="G57" s="1" t="s">
        <v>52</v>
      </c>
      <c r="H57" s="1" t="s">
        <v>53</v>
      </c>
      <c r="I57" s="2">
        <v>318.13301911000002</v>
      </c>
      <c r="J57" s="2">
        <v>39.81</v>
      </c>
      <c r="K57" s="2">
        <f t="shared" si="16"/>
        <v>39.81</v>
      </c>
      <c r="L57" s="2">
        <f t="shared" ref="L57:L64" si="17">SUM(O57,Q57,S57,U57,W57,Y57,AA57,AC57,AF57,AH57,AJ57)</f>
        <v>0</v>
      </c>
      <c r="M57" s="2">
        <f t="shared" si="9"/>
        <v>39.81</v>
      </c>
      <c r="AM57" s="5" t="str">
        <f t="shared" si="10"/>
        <v/>
      </c>
      <c r="AO57" s="5" t="str">
        <f t="shared" si="11"/>
        <v/>
      </c>
      <c r="AQ57" s="5" t="str">
        <f t="shared" si="12"/>
        <v/>
      </c>
      <c r="AS57" s="2">
        <v>39.81</v>
      </c>
      <c r="AT57" s="5">
        <f t="shared" ref="AT57:AT64" si="18">SUM(P57,R57,T57,V57,X57,Z57,AB57,AD57,AG57,AI57,AK57)</f>
        <v>0</v>
      </c>
      <c r="AU57" s="5">
        <f t="shared" si="14"/>
        <v>0</v>
      </c>
      <c r="AV57" s="11">
        <f t="shared" si="15"/>
        <v>0</v>
      </c>
      <c r="AW57" s="5">
        <f t="shared" si="13"/>
        <v>0</v>
      </c>
    </row>
    <row r="58" spans="1:49" x14ac:dyDescent="0.3">
      <c r="A58" s="1" t="s">
        <v>119</v>
      </c>
      <c r="B58" s="1" t="s">
        <v>108</v>
      </c>
      <c r="E58" s="1" t="s">
        <v>96</v>
      </c>
      <c r="F58" s="1" t="s">
        <v>110</v>
      </c>
      <c r="G58" s="1" t="s">
        <v>52</v>
      </c>
      <c r="H58" s="1" t="s">
        <v>53</v>
      </c>
      <c r="I58" s="2">
        <v>318.13301911000002</v>
      </c>
      <c r="J58" s="2">
        <v>39.82</v>
      </c>
      <c r="K58" s="2">
        <f t="shared" si="16"/>
        <v>39.83</v>
      </c>
      <c r="L58" s="2">
        <f t="shared" si="17"/>
        <v>0</v>
      </c>
      <c r="M58" s="2">
        <f t="shared" si="9"/>
        <v>39.83</v>
      </c>
      <c r="AM58" s="5" t="str">
        <f t="shared" si="10"/>
        <v/>
      </c>
      <c r="AO58" s="5" t="str">
        <f t="shared" si="11"/>
        <v/>
      </c>
      <c r="AQ58" s="5" t="str">
        <f t="shared" si="12"/>
        <v/>
      </c>
      <c r="AS58" s="2">
        <v>39.83</v>
      </c>
      <c r="AT58" s="5">
        <f t="shared" si="18"/>
        <v>0</v>
      </c>
      <c r="AU58" s="5">
        <f t="shared" si="14"/>
        <v>0</v>
      </c>
      <c r="AV58" s="11">
        <f t="shared" si="15"/>
        <v>0</v>
      </c>
      <c r="AW58" s="5">
        <f t="shared" si="13"/>
        <v>0</v>
      </c>
    </row>
    <row r="59" spans="1:49" x14ac:dyDescent="0.3">
      <c r="A59" s="1" t="s">
        <v>119</v>
      </c>
      <c r="B59" s="1" t="s">
        <v>108</v>
      </c>
      <c r="E59" s="1" t="s">
        <v>106</v>
      </c>
      <c r="F59" s="1" t="s">
        <v>110</v>
      </c>
      <c r="G59" s="1" t="s">
        <v>52</v>
      </c>
      <c r="H59" s="1" t="s">
        <v>53</v>
      </c>
      <c r="I59" s="2">
        <v>318.13301911000002</v>
      </c>
      <c r="J59" s="2">
        <v>39.79</v>
      </c>
      <c r="K59" s="2">
        <f t="shared" si="16"/>
        <v>39.79</v>
      </c>
      <c r="L59" s="2">
        <f t="shared" si="17"/>
        <v>0</v>
      </c>
      <c r="M59" s="2">
        <f t="shared" si="9"/>
        <v>39.79</v>
      </c>
      <c r="AM59" s="5" t="str">
        <f t="shared" si="10"/>
        <v/>
      </c>
      <c r="AO59" s="5" t="str">
        <f t="shared" si="11"/>
        <v/>
      </c>
      <c r="AQ59" s="5" t="str">
        <f t="shared" si="12"/>
        <v/>
      </c>
      <c r="AS59" s="2">
        <v>39.79</v>
      </c>
      <c r="AT59" s="5">
        <f t="shared" si="18"/>
        <v>0</v>
      </c>
      <c r="AU59" s="5">
        <f t="shared" si="14"/>
        <v>0</v>
      </c>
      <c r="AV59" s="11">
        <f t="shared" si="15"/>
        <v>0</v>
      </c>
      <c r="AW59" s="5">
        <f t="shared" si="13"/>
        <v>0</v>
      </c>
    </row>
    <row r="60" spans="1:49" x14ac:dyDescent="0.3">
      <c r="A60" s="1" t="s">
        <v>119</v>
      </c>
      <c r="B60" s="1" t="s">
        <v>108</v>
      </c>
      <c r="E60" s="1" t="s">
        <v>62</v>
      </c>
      <c r="F60" s="1" t="s">
        <v>110</v>
      </c>
      <c r="G60" s="1" t="s">
        <v>52</v>
      </c>
      <c r="H60" s="1" t="s">
        <v>53</v>
      </c>
      <c r="I60" s="2">
        <v>318.13301911000002</v>
      </c>
      <c r="J60" s="2">
        <v>39.76</v>
      </c>
      <c r="K60" s="2">
        <f t="shared" si="16"/>
        <v>39.75</v>
      </c>
      <c r="L60" s="2">
        <f t="shared" si="17"/>
        <v>0</v>
      </c>
      <c r="M60" s="2">
        <f t="shared" si="9"/>
        <v>39.75</v>
      </c>
      <c r="AM60" s="5" t="str">
        <f t="shared" si="10"/>
        <v/>
      </c>
      <c r="AO60" s="5" t="str">
        <f t="shared" si="11"/>
        <v/>
      </c>
      <c r="AQ60" s="5" t="str">
        <f t="shared" si="12"/>
        <v/>
      </c>
      <c r="AS60" s="2">
        <v>39.75</v>
      </c>
      <c r="AT60" s="5">
        <f t="shared" si="18"/>
        <v>0</v>
      </c>
      <c r="AU60" s="5">
        <f t="shared" si="14"/>
        <v>0</v>
      </c>
      <c r="AV60" s="11">
        <f t="shared" si="15"/>
        <v>0</v>
      </c>
      <c r="AW60" s="5">
        <f t="shared" si="13"/>
        <v>0</v>
      </c>
    </row>
    <row r="61" spans="1:49" x14ac:dyDescent="0.3">
      <c r="A61" s="1" t="s">
        <v>119</v>
      </c>
      <c r="B61" s="1" t="s">
        <v>108</v>
      </c>
      <c r="E61" s="1" t="s">
        <v>92</v>
      </c>
      <c r="F61" s="1" t="s">
        <v>110</v>
      </c>
      <c r="G61" s="1" t="s">
        <v>52</v>
      </c>
      <c r="H61" s="1" t="s">
        <v>53</v>
      </c>
      <c r="I61" s="2">
        <v>318.13301911000002</v>
      </c>
      <c r="J61" s="2">
        <v>39.78</v>
      </c>
      <c r="K61" s="2">
        <f t="shared" si="16"/>
        <v>39.770000000000003</v>
      </c>
      <c r="L61" s="2">
        <f t="shared" si="17"/>
        <v>0</v>
      </c>
      <c r="M61" s="2">
        <f t="shared" si="9"/>
        <v>39.770000000000003</v>
      </c>
      <c r="AM61" s="5" t="str">
        <f t="shared" si="10"/>
        <v/>
      </c>
      <c r="AO61" s="5" t="str">
        <f t="shared" si="11"/>
        <v/>
      </c>
      <c r="AQ61" s="5" t="str">
        <f t="shared" si="12"/>
        <v/>
      </c>
      <c r="AS61" s="2">
        <v>39.770000000000003</v>
      </c>
      <c r="AT61" s="5">
        <f t="shared" si="18"/>
        <v>0</v>
      </c>
      <c r="AU61" s="5">
        <f t="shared" si="14"/>
        <v>0</v>
      </c>
      <c r="AV61" s="11">
        <f t="shared" si="15"/>
        <v>0</v>
      </c>
      <c r="AW61" s="5">
        <f t="shared" si="13"/>
        <v>0</v>
      </c>
    </row>
    <row r="62" spans="1:49" x14ac:dyDescent="0.3">
      <c r="A62" s="1" t="s">
        <v>120</v>
      </c>
      <c r="B62" s="1" t="s">
        <v>108</v>
      </c>
      <c r="E62" s="1" t="s">
        <v>74</v>
      </c>
      <c r="F62" s="1" t="s">
        <v>110</v>
      </c>
      <c r="G62" s="1" t="s">
        <v>52</v>
      </c>
      <c r="H62" s="1" t="s">
        <v>53</v>
      </c>
      <c r="I62" s="2">
        <v>159.21472739399999</v>
      </c>
      <c r="J62" s="2">
        <v>39.75</v>
      </c>
      <c r="K62" s="2">
        <f t="shared" si="16"/>
        <v>5.34</v>
      </c>
      <c r="L62" s="2">
        <f t="shared" si="17"/>
        <v>0</v>
      </c>
      <c r="M62" s="2">
        <f t="shared" si="9"/>
        <v>5.34</v>
      </c>
      <c r="AM62" s="5" t="str">
        <f t="shared" si="10"/>
        <v/>
      </c>
      <c r="AO62" s="5" t="str">
        <f t="shared" si="11"/>
        <v/>
      </c>
      <c r="AQ62" s="5" t="str">
        <f t="shared" si="12"/>
        <v/>
      </c>
      <c r="AS62" s="2">
        <v>5.34</v>
      </c>
      <c r="AT62" s="5">
        <f t="shared" si="18"/>
        <v>0</v>
      </c>
      <c r="AU62" s="5">
        <f t="shared" si="14"/>
        <v>0</v>
      </c>
      <c r="AV62" s="11">
        <f t="shared" si="15"/>
        <v>0</v>
      </c>
      <c r="AW62" s="5">
        <f t="shared" si="13"/>
        <v>0</v>
      </c>
    </row>
    <row r="63" spans="1:49" x14ac:dyDescent="0.3">
      <c r="A63" s="1" t="s">
        <v>120</v>
      </c>
      <c r="B63" s="1" t="s">
        <v>108</v>
      </c>
      <c r="E63" s="1" t="s">
        <v>75</v>
      </c>
      <c r="F63" s="1" t="s">
        <v>110</v>
      </c>
      <c r="G63" s="1" t="s">
        <v>52</v>
      </c>
      <c r="H63" s="1" t="s">
        <v>53</v>
      </c>
      <c r="I63" s="2">
        <v>159.21472739399999</v>
      </c>
      <c r="J63" s="2">
        <v>39.83</v>
      </c>
      <c r="K63" s="2">
        <f t="shared" si="16"/>
        <v>30.07</v>
      </c>
      <c r="L63" s="2">
        <f t="shared" si="17"/>
        <v>0</v>
      </c>
      <c r="M63" s="2">
        <f t="shared" ref="M63:M94" si="19">SUM(N63,AE63,AL63,AN63,AP63,AR63,AS63)</f>
        <v>30.07</v>
      </c>
      <c r="AM63" s="5" t="str">
        <f t="shared" si="10"/>
        <v/>
      </c>
      <c r="AO63" s="5" t="str">
        <f t="shared" si="11"/>
        <v/>
      </c>
      <c r="AQ63" s="5" t="str">
        <f t="shared" si="12"/>
        <v/>
      </c>
      <c r="AS63" s="2">
        <v>30.07</v>
      </c>
      <c r="AT63" s="5">
        <f t="shared" si="18"/>
        <v>0</v>
      </c>
      <c r="AU63" s="5">
        <f t="shared" si="14"/>
        <v>0</v>
      </c>
      <c r="AV63" s="11">
        <f t="shared" si="15"/>
        <v>0</v>
      </c>
      <c r="AW63" s="5">
        <f t="shared" si="13"/>
        <v>0</v>
      </c>
    </row>
    <row r="64" spans="1:49" x14ac:dyDescent="0.3">
      <c r="A64" s="1" t="s">
        <v>120</v>
      </c>
      <c r="B64" s="1" t="s">
        <v>108</v>
      </c>
      <c r="E64" s="1" t="s">
        <v>76</v>
      </c>
      <c r="F64" s="1" t="s">
        <v>110</v>
      </c>
      <c r="G64" s="1" t="s">
        <v>52</v>
      </c>
      <c r="H64" s="1" t="s">
        <v>53</v>
      </c>
      <c r="I64" s="2">
        <v>159.21472739399999</v>
      </c>
      <c r="J64" s="2">
        <v>39.85</v>
      </c>
      <c r="K64" s="2">
        <f t="shared" si="16"/>
        <v>23.36</v>
      </c>
      <c r="L64" s="2">
        <f t="shared" si="17"/>
        <v>0</v>
      </c>
      <c r="M64" s="2">
        <f t="shared" si="19"/>
        <v>23.36</v>
      </c>
      <c r="AM64" s="5" t="str">
        <f t="shared" si="10"/>
        <v/>
      </c>
      <c r="AO64" s="5" t="str">
        <f t="shared" ref="AO64:AO81" si="20">IF(AN64&gt;0,AN64*$AO$1,"")</f>
        <v/>
      </c>
      <c r="AQ64" s="5" t="str">
        <f t="shared" ref="AQ64:AQ81" si="21">IF(AP64&gt;0,AP64*$AQ$1,"")</f>
        <v/>
      </c>
      <c r="AS64" s="2">
        <v>23.36</v>
      </c>
      <c r="AT64" s="5">
        <f t="shared" si="18"/>
        <v>0</v>
      </c>
      <c r="AU64" s="5">
        <f t="shared" si="14"/>
        <v>0</v>
      </c>
      <c r="AV64" s="11">
        <f t="shared" si="15"/>
        <v>0</v>
      </c>
      <c r="AW64" s="5">
        <f t="shared" si="13"/>
        <v>0</v>
      </c>
    </row>
    <row r="65" spans="1:49" x14ac:dyDescent="0.3">
      <c r="A65" s="1" t="s">
        <v>121</v>
      </c>
      <c r="B65" s="1" t="s">
        <v>108</v>
      </c>
      <c r="E65" s="1" t="s">
        <v>79</v>
      </c>
      <c r="F65" s="1" t="s">
        <v>110</v>
      </c>
      <c r="G65" s="1" t="s">
        <v>52</v>
      </c>
      <c r="H65" s="1" t="s">
        <v>53</v>
      </c>
      <c r="I65" s="2">
        <v>9.96529287159</v>
      </c>
      <c r="J65" s="2">
        <v>0.7</v>
      </c>
      <c r="K65" s="2">
        <f t="shared" si="16"/>
        <v>0.7</v>
      </c>
      <c r="L65" s="2">
        <f t="shared" ref="L65:L122" si="22">SUM(O65,Q65,S65,U65,W65,Y65,AA65,AC65,AF65,AH65,AJ65)</f>
        <v>0</v>
      </c>
      <c r="M65" s="2">
        <f t="shared" si="19"/>
        <v>0.7</v>
      </c>
      <c r="AM65" s="5" t="str">
        <f t="shared" si="10"/>
        <v/>
      </c>
      <c r="AO65" s="5" t="str">
        <f t="shared" si="20"/>
        <v/>
      </c>
      <c r="AQ65" s="5" t="str">
        <f t="shared" si="21"/>
        <v/>
      </c>
      <c r="AS65" s="2">
        <v>0.7</v>
      </c>
      <c r="AT65" s="5">
        <f t="shared" ref="AT65:AT122" si="23">SUM(P65,R65,T65,V65,X65,Z65,AB65,AD65,AG65,AI65,AK65)</f>
        <v>0</v>
      </c>
      <c r="AU65" s="5">
        <f t="shared" si="14"/>
        <v>0</v>
      </c>
      <c r="AV65" s="11">
        <f t="shared" si="15"/>
        <v>0</v>
      </c>
      <c r="AW65" s="5">
        <f t="shared" si="13"/>
        <v>0</v>
      </c>
    </row>
    <row r="66" spans="1:49" x14ac:dyDescent="0.3">
      <c r="A66" s="1" t="s">
        <v>121</v>
      </c>
      <c r="B66" s="1" t="s">
        <v>108</v>
      </c>
      <c r="E66" s="1" t="s">
        <v>71</v>
      </c>
      <c r="F66" s="1" t="s">
        <v>110</v>
      </c>
      <c r="G66" s="1" t="s">
        <v>52</v>
      </c>
      <c r="H66" s="1" t="s">
        <v>53</v>
      </c>
      <c r="I66" s="2">
        <v>9.96529287159</v>
      </c>
      <c r="J66" s="2">
        <v>9.27</v>
      </c>
      <c r="K66" s="2">
        <f t="shared" si="16"/>
        <v>9.27</v>
      </c>
      <c r="L66" s="2">
        <f t="shared" si="22"/>
        <v>0</v>
      </c>
      <c r="M66" s="2">
        <f t="shared" si="19"/>
        <v>9.27</v>
      </c>
      <c r="AM66" s="5" t="str">
        <f t="shared" ref="AM66:AM97" si="24">IF(AL66&gt;0,AL66*$AM$1,"")</f>
        <v/>
      </c>
      <c r="AO66" s="5" t="str">
        <f t="shared" si="20"/>
        <v/>
      </c>
      <c r="AQ66" s="5" t="str">
        <f t="shared" si="21"/>
        <v/>
      </c>
      <c r="AS66" s="2">
        <v>9.27</v>
      </c>
      <c r="AT66" s="5">
        <f t="shared" si="23"/>
        <v>0</v>
      </c>
      <c r="AU66" s="5">
        <f t="shared" si="14"/>
        <v>0</v>
      </c>
      <c r="AV66" s="11">
        <f t="shared" si="15"/>
        <v>0</v>
      </c>
      <c r="AW66" s="5">
        <f t="shared" ref="AW66:AW97" si="25">(AV66/100)*$AW$1</f>
        <v>0</v>
      </c>
    </row>
    <row r="67" spans="1:49" x14ac:dyDescent="0.3">
      <c r="A67" s="1" t="s">
        <v>122</v>
      </c>
      <c r="B67" s="1" t="s">
        <v>103</v>
      </c>
      <c r="C67" s="1" t="s">
        <v>104</v>
      </c>
      <c r="D67" s="1" t="s">
        <v>217</v>
      </c>
      <c r="E67" s="1" t="s">
        <v>79</v>
      </c>
      <c r="F67" s="1" t="s">
        <v>110</v>
      </c>
      <c r="G67" s="1" t="s">
        <v>52</v>
      </c>
      <c r="H67" s="1" t="s">
        <v>53</v>
      </c>
      <c r="I67" s="2">
        <v>150.33263462100001</v>
      </c>
      <c r="J67" s="2">
        <v>39.299999999999997</v>
      </c>
      <c r="L67" s="2">
        <f t="shared" si="22"/>
        <v>36.04</v>
      </c>
      <c r="M67" s="2">
        <f t="shared" si="19"/>
        <v>3.08</v>
      </c>
      <c r="O67" s="4">
        <v>22.21</v>
      </c>
      <c r="P67" s="5">
        <v>25308.294999999998</v>
      </c>
      <c r="Q67" s="6">
        <v>13.6</v>
      </c>
      <c r="R67" s="5">
        <v>15313.6</v>
      </c>
      <c r="AC67" s="10">
        <v>0.23</v>
      </c>
      <c r="AD67" s="5">
        <v>17.227</v>
      </c>
      <c r="AM67" s="5" t="str">
        <f t="shared" si="24"/>
        <v/>
      </c>
      <c r="AN67" s="3">
        <v>1.23</v>
      </c>
      <c r="AO67" s="5">
        <f t="shared" si="20"/>
        <v>6381.24</v>
      </c>
      <c r="AQ67" s="5" t="str">
        <f t="shared" si="21"/>
        <v/>
      </c>
      <c r="AR67" s="2">
        <v>1.85</v>
      </c>
      <c r="AT67" s="5">
        <f t="shared" si="23"/>
        <v>40639.121999999996</v>
      </c>
      <c r="AU67" s="5">
        <f t="shared" ref="AU67:AU98" si="26">$AT$165*(AV67/100)</f>
        <v>29260.167839999995</v>
      </c>
      <c r="AV67" s="11">
        <f t="shared" ref="AV67:AV98" si="27">(AT67/$AT$165)*72</f>
        <v>1.6195528410853377</v>
      </c>
      <c r="AW67" s="5">
        <f t="shared" si="25"/>
        <v>1619.5528410853376</v>
      </c>
    </row>
    <row r="68" spans="1:49" x14ac:dyDescent="0.3">
      <c r="A68" s="1" t="s">
        <v>122</v>
      </c>
      <c r="B68" s="1" t="s">
        <v>103</v>
      </c>
      <c r="C68" s="1" t="s">
        <v>104</v>
      </c>
      <c r="D68" s="1" t="s">
        <v>217</v>
      </c>
      <c r="E68" s="1" t="s">
        <v>71</v>
      </c>
      <c r="F68" s="1" t="s">
        <v>110</v>
      </c>
      <c r="G68" s="1" t="s">
        <v>52</v>
      </c>
      <c r="H68" s="1" t="s">
        <v>53</v>
      </c>
      <c r="I68" s="2">
        <v>150.33263462100001</v>
      </c>
      <c r="J68" s="2">
        <v>30.69</v>
      </c>
      <c r="L68" s="2">
        <f t="shared" si="22"/>
        <v>28.110000000000003</v>
      </c>
      <c r="M68" s="2">
        <f t="shared" si="19"/>
        <v>2.58</v>
      </c>
      <c r="O68" s="4">
        <v>0.28000000000000003</v>
      </c>
      <c r="P68" s="5">
        <v>319.06</v>
      </c>
      <c r="Q68" s="6">
        <v>20.6</v>
      </c>
      <c r="R68" s="5">
        <v>23195.599999999999</v>
      </c>
      <c r="S68" s="7">
        <v>5.45</v>
      </c>
      <c r="T68" s="5">
        <v>3779.5749999999998</v>
      </c>
      <c r="AC68" s="10">
        <v>1.78</v>
      </c>
      <c r="AD68" s="5">
        <v>133.322</v>
      </c>
      <c r="AM68" s="5" t="str">
        <f t="shared" si="24"/>
        <v/>
      </c>
      <c r="AN68" s="3">
        <v>1.03</v>
      </c>
      <c r="AO68" s="5">
        <f t="shared" si="20"/>
        <v>5343.64</v>
      </c>
      <c r="AQ68" s="5" t="str">
        <f t="shared" si="21"/>
        <v/>
      </c>
      <c r="AR68" s="2">
        <v>1.55</v>
      </c>
      <c r="AT68" s="5">
        <f t="shared" si="23"/>
        <v>27427.557000000001</v>
      </c>
      <c r="AU68" s="5">
        <f t="shared" si="26"/>
        <v>19747.841039999999</v>
      </c>
      <c r="AV68" s="11">
        <f t="shared" si="27"/>
        <v>1.0930447233426954</v>
      </c>
      <c r="AW68" s="5">
        <f t="shared" si="25"/>
        <v>1093.0447233426955</v>
      </c>
    </row>
    <row r="69" spans="1:49" x14ac:dyDescent="0.3">
      <c r="A69" s="1" t="s">
        <v>122</v>
      </c>
      <c r="B69" s="1" t="s">
        <v>103</v>
      </c>
      <c r="C69" s="1" t="s">
        <v>104</v>
      </c>
      <c r="D69" s="1" t="s">
        <v>217</v>
      </c>
      <c r="E69" s="1" t="s">
        <v>72</v>
      </c>
      <c r="F69" s="1" t="s">
        <v>110</v>
      </c>
      <c r="G69" s="1" t="s">
        <v>52</v>
      </c>
      <c r="H69" s="1" t="s">
        <v>53</v>
      </c>
      <c r="I69" s="2">
        <v>150.33263462100001</v>
      </c>
      <c r="J69" s="2">
        <v>39.17</v>
      </c>
      <c r="L69" s="2">
        <f t="shared" si="22"/>
        <v>39.159999999999997</v>
      </c>
      <c r="M69" s="2">
        <f t="shared" si="19"/>
        <v>0</v>
      </c>
      <c r="Q69" s="6">
        <v>31.45</v>
      </c>
      <c r="R69" s="5">
        <v>35412.699999999997</v>
      </c>
      <c r="S69" s="7">
        <v>7.42</v>
      </c>
      <c r="T69" s="5">
        <v>5145.7700000000004</v>
      </c>
      <c r="AC69" s="10">
        <v>0.28999999999999998</v>
      </c>
      <c r="AD69" s="5">
        <v>21.721</v>
      </c>
      <c r="AM69" s="5" t="str">
        <f t="shared" si="24"/>
        <v/>
      </c>
      <c r="AO69" s="5" t="str">
        <f t="shared" si="20"/>
        <v/>
      </c>
      <c r="AQ69" s="5" t="str">
        <f t="shared" si="21"/>
        <v/>
      </c>
      <c r="AT69" s="5">
        <f t="shared" si="23"/>
        <v>40580.190999999999</v>
      </c>
      <c r="AU69" s="5">
        <f t="shared" si="26"/>
        <v>29217.737519999999</v>
      </c>
      <c r="AV69" s="11">
        <f t="shared" si="27"/>
        <v>1.6172043191739145</v>
      </c>
      <c r="AW69" s="5">
        <f t="shared" si="25"/>
        <v>1617.2043191739147</v>
      </c>
    </row>
    <row r="70" spans="1:49" x14ac:dyDescent="0.3">
      <c r="A70" s="1" t="s">
        <v>122</v>
      </c>
      <c r="B70" s="1" t="s">
        <v>103</v>
      </c>
      <c r="C70" s="1" t="s">
        <v>104</v>
      </c>
      <c r="D70" s="1" t="s">
        <v>217</v>
      </c>
      <c r="E70" s="1" t="s">
        <v>88</v>
      </c>
      <c r="F70" s="1" t="s">
        <v>110</v>
      </c>
      <c r="G70" s="1" t="s">
        <v>52</v>
      </c>
      <c r="H70" s="1" t="s">
        <v>53</v>
      </c>
      <c r="I70" s="2">
        <v>150.33263462100001</v>
      </c>
      <c r="J70" s="2">
        <v>39.1</v>
      </c>
      <c r="L70" s="2">
        <f t="shared" si="22"/>
        <v>37.989999999999995</v>
      </c>
      <c r="M70" s="2">
        <f t="shared" si="19"/>
        <v>1.1099999999999999</v>
      </c>
      <c r="O70" s="4">
        <v>0.55000000000000004</v>
      </c>
      <c r="P70" s="5">
        <v>626.72500000000002</v>
      </c>
      <c r="Q70" s="6">
        <v>33</v>
      </c>
      <c r="R70" s="5">
        <v>37158</v>
      </c>
      <c r="S70" s="7">
        <v>4.4400000000000004</v>
      </c>
      <c r="T70" s="5">
        <v>3079.14</v>
      </c>
      <c r="AM70" s="5" t="str">
        <f t="shared" si="24"/>
        <v/>
      </c>
      <c r="AN70" s="3">
        <v>0.49</v>
      </c>
      <c r="AO70" s="5">
        <f t="shared" si="20"/>
        <v>2542.12</v>
      </c>
      <c r="AQ70" s="5" t="str">
        <f t="shared" si="21"/>
        <v/>
      </c>
      <c r="AR70" s="2">
        <v>0.62</v>
      </c>
      <c r="AT70" s="5">
        <f t="shared" si="23"/>
        <v>40863.864999999998</v>
      </c>
      <c r="AU70" s="5">
        <f t="shared" si="26"/>
        <v>29421.982799999998</v>
      </c>
      <c r="AV70" s="11">
        <f t="shared" si="27"/>
        <v>1.6285093132296928</v>
      </c>
      <c r="AW70" s="5">
        <f t="shared" si="25"/>
        <v>1628.5093132296927</v>
      </c>
    </row>
    <row r="71" spans="1:49" x14ac:dyDescent="0.3">
      <c r="A71" s="1" t="s">
        <v>123</v>
      </c>
      <c r="B71" s="1" t="s">
        <v>59</v>
      </c>
      <c r="C71" s="1" t="s">
        <v>60</v>
      </c>
      <c r="D71" s="1" t="s">
        <v>61</v>
      </c>
      <c r="E71" s="1" t="s">
        <v>58</v>
      </c>
      <c r="F71" s="1" t="s">
        <v>124</v>
      </c>
      <c r="G71" s="1" t="s">
        <v>52</v>
      </c>
      <c r="H71" s="1" t="s">
        <v>53</v>
      </c>
      <c r="I71" s="2">
        <v>158.82202517499999</v>
      </c>
      <c r="J71" s="2">
        <v>39.68</v>
      </c>
      <c r="L71" s="2">
        <f t="shared" si="22"/>
        <v>0</v>
      </c>
      <c r="M71" s="2">
        <f t="shared" si="19"/>
        <v>0.31999999999999995</v>
      </c>
      <c r="AM71" s="5" t="str">
        <f t="shared" si="24"/>
        <v/>
      </c>
      <c r="AN71" s="3">
        <v>0.28999999999999998</v>
      </c>
      <c r="AO71" s="5">
        <f t="shared" si="20"/>
        <v>1504.52</v>
      </c>
      <c r="AQ71" s="5" t="str">
        <f t="shared" si="21"/>
        <v/>
      </c>
      <c r="AR71" s="2">
        <v>0.03</v>
      </c>
      <c r="AT71" s="5">
        <f t="shared" si="23"/>
        <v>0</v>
      </c>
      <c r="AU71" s="5">
        <f t="shared" si="26"/>
        <v>0</v>
      </c>
      <c r="AV71" s="11">
        <f t="shared" si="27"/>
        <v>0</v>
      </c>
      <c r="AW71" s="5">
        <f t="shared" si="25"/>
        <v>0</v>
      </c>
    </row>
    <row r="72" spans="1:49" x14ac:dyDescent="0.3">
      <c r="A72" s="1" t="s">
        <v>123</v>
      </c>
      <c r="B72" s="1" t="s">
        <v>59</v>
      </c>
      <c r="C72" s="1" t="s">
        <v>60</v>
      </c>
      <c r="D72" s="1" t="s">
        <v>61</v>
      </c>
      <c r="E72" s="1" t="s">
        <v>68</v>
      </c>
      <c r="F72" s="1" t="s">
        <v>124</v>
      </c>
      <c r="G72" s="1" t="s">
        <v>52</v>
      </c>
      <c r="H72" s="1" t="s">
        <v>53</v>
      </c>
      <c r="I72" s="2">
        <v>158.82202517499999</v>
      </c>
      <c r="J72" s="2">
        <v>38.17</v>
      </c>
      <c r="L72" s="2">
        <f t="shared" si="22"/>
        <v>0</v>
      </c>
      <c r="M72" s="2">
        <f t="shared" si="19"/>
        <v>0.08</v>
      </c>
      <c r="AM72" s="5" t="str">
        <f t="shared" si="24"/>
        <v/>
      </c>
      <c r="AN72" s="3">
        <v>7.0000000000000007E-2</v>
      </c>
      <c r="AO72" s="5">
        <f t="shared" si="20"/>
        <v>363.16</v>
      </c>
      <c r="AQ72" s="5" t="str">
        <f t="shared" si="21"/>
        <v/>
      </c>
      <c r="AR72" s="2">
        <v>0.01</v>
      </c>
      <c r="AT72" s="5">
        <f t="shared" si="23"/>
        <v>0</v>
      </c>
      <c r="AU72" s="5">
        <f t="shared" si="26"/>
        <v>0</v>
      </c>
      <c r="AV72" s="11">
        <f t="shared" si="27"/>
        <v>0</v>
      </c>
      <c r="AW72" s="5">
        <f t="shared" si="25"/>
        <v>0</v>
      </c>
    </row>
    <row r="73" spans="1:49" x14ac:dyDescent="0.3">
      <c r="A73" s="1" t="s">
        <v>125</v>
      </c>
      <c r="B73" s="1" t="s">
        <v>126</v>
      </c>
      <c r="C73" s="1" t="s">
        <v>127</v>
      </c>
      <c r="D73" s="1" t="s">
        <v>128</v>
      </c>
      <c r="E73" s="1" t="s">
        <v>96</v>
      </c>
      <c r="F73" s="1" t="s">
        <v>124</v>
      </c>
      <c r="G73" s="1" t="s">
        <v>52</v>
      </c>
      <c r="H73" s="1" t="s">
        <v>53</v>
      </c>
      <c r="I73" s="2">
        <v>157.517654867</v>
      </c>
      <c r="J73" s="2">
        <v>37.99</v>
      </c>
      <c r="L73" s="2">
        <f t="shared" si="22"/>
        <v>26</v>
      </c>
      <c r="M73" s="2">
        <f t="shared" si="19"/>
        <v>0.23</v>
      </c>
      <c r="O73" s="4">
        <v>3.17</v>
      </c>
      <c r="P73" s="5">
        <v>3612.2150000000001</v>
      </c>
      <c r="Q73" s="6">
        <v>17.190000000000001</v>
      </c>
      <c r="R73" s="5">
        <v>19355.939999999999</v>
      </c>
      <c r="S73" s="7">
        <v>5.48</v>
      </c>
      <c r="T73" s="5">
        <v>3800.38</v>
      </c>
      <c r="AA73" s="9">
        <v>0.15</v>
      </c>
      <c r="AB73" s="5">
        <v>12.483000000000001</v>
      </c>
      <c r="AC73" s="10">
        <v>0.01</v>
      </c>
      <c r="AD73" s="5">
        <v>0.74900000000000011</v>
      </c>
      <c r="AM73" s="5" t="str">
        <f t="shared" si="24"/>
        <v/>
      </c>
      <c r="AN73" s="3">
        <v>0.23</v>
      </c>
      <c r="AO73" s="5">
        <f t="shared" si="20"/>
        <v>1193.24</v>
      </c>
      <c r="AQ73" s="5" t="str">
        <f t="shared" si="21"/>
        <v/>
      </c>
      <c r="AT73" s="5">
        <f t="shared" si="23"/>
        <v>26781.767</v>
      </c>
      <c r="AU73" s="5">
        <f t="shared" si="26"/>
        <v>19282.872240000001</v>
      </c>
      <c r="AV73" s="11">
        <f t="shared" si="27"/>
        <v>1.0673086597229031</v>
      </c>
      <c r="AW73" s="5">
        <f t="shared" si="25"/>
        <v>1067.3086597229033</v>
      </c>
    </row>
    <row r="74" spans="1:49" x14ac:dyDescent="0.3">
      <c r="A74" s="1" t="s">
        <v>125</v>
      </c>
      <c r="B74" s="1" t="s">
        <v>126</v>
      </c>
      <c r="C74" s="1" t="s">
        <v>127</v>
      </c>
      <c r="D74" s="1" t="s">
        <v>128</v>
      </c>
      <c r="E74" s="1" t="s">
        <v>106</v>
      </c>
      <c r="F74" s="1" t="s">
        <v>124</v>
      </c>
      <c r="G74" s="1" t="s">
        <v>52</v>
      </c>
      <c r="H74" s="1" t="s">
        <v>53</v>
      </c>
      <c r="I74" s="2">
        <v>157.517654867</v>
      </c>
      <c r="J74" s="2">
        <v>39.630000000000003</v>
      </c>
      <c r="L74" s="2">
        <f t="shared" si="22"/>
        <v>37.86</v>
      </c>
      <c r="M74" s="2">
        <f t="shared" si="19"/>
        <v>1.36</v>
      </c>
      <c r="O74" s="4">
        <v>33.630000000000003</v>
      </c>
      <c r="P74" s="5">
        <v>38321.385000000002</v>
      </c>
      <c r="Q74" s="6">
        <v>1.1499999999999999</v>
      </c>
      <c r="R74" s="5">
        <v>1294.9000000000001</v>
      </c>
      <c r="AC74" s="10">
        <v>3.08</v>
      </c>
      <c r="AD74" s="5">
        <v>230.69200000000001</v>
      </c>
      <c r="AM74" s="5" t="str">
        <f t="shared" si="24"/>
        <v/>
      </c>
      <c r="AN74" s="3">
        <v>0.55000000000000004</v>
      </c>
      <c r="AO74" s="5">
        <f t="shared" si="20"/>
        <v>2853.4</v>
      </c>
      <c r="AQ74" s="5" t="str">
        <f t="shared" si="21"/>
        <v/>
      </c>
      <c r="AR74" s="2">
        <v>0.81</v>
      </c>
      <c r="AT74" s="5">
        <f t="shared" si="23"/>
        <v>39846.977000000006</v>
      </c>
      <c r="AU74" s="5">
        <f t="shared" si="26"/>
        <v>28689.823440000004</v>
      </c>
      <c r="AV74" s="11">
        <f t="shared" si="27"/>
        <v>1.587984228818037</v>
      </c>
      <c r="AW74" s="5">
        <f t="shared" si="25"/>
        <v>1587.9842288180371</v>
      </c>
    </row>
    <row r="75" spans="1:49" x14ac:dyDescent="0.3">
      <c r="A75" s="1" t="s">
        <v>125</v>
      </c>
      <c r="B75" s="1" t="s">
        <v>126</v>
      </c>
      <c r="C75" s="1" t="s">
        <v>127</v>
      </c>
      <c r="D75" s="1" t="s">
        <v>128</v>
      </c>
      <c r="E75" s="1" t="s">
        <v>62</v>
      </c>
      <c r="F75" s="1" t="s">
        <v>124</v>
      </c>
      <c r="G75" s="1" t="s">
        <v>52</v>
      </c>
      <c r="H75" s="1" t="s">
        <v>53</v>
      </c>
      <c r="I75" s="2">
        <v>157.517654867</v>
      </c>
      <c r="J75" s="2">
        <v>37.81</v>
      </c>
      <c r="L75" s="2">
        <f t="shared" si="22"/>
        <v>36.590000000000003</v>
      </c>
      <c r="M75" s="2">
        <f t="shared" si="19"/>
        <v>1.22</v>
      </c>
      <c r="O75" s="4">
        <v>21.91</v>
      </c>
      <c r="P75" s="5">
        <v>24966.445</v>
      </c>
      <c r="Q75" s="6">
        <v>10.66</v>
      </c>
      <c r="R75" s="5">
        <v>12003.16</v>
      </c>
      <c r="AC75" s="10">
        <v>4.0199999999999996</v>
      </c>
      <c r="AD75" s="5">
        <v>301.09800000000001</v>
      </c>
      <c r="AM75" s="5" t="str">
        <f t="shared" si="24"/>
        <v/>
      </c>
      <c r="AN75" s="3">
        <v>0.45</v>
      </c>
      <c r="AO75" s="5">
        <f t="shared" si="20"/>
        <v>2334.6</v>
      </c>
      <c r="AQ75" s="5" t="str">
        <f t="shared" si="21"/>
        <v/>
      </c>
      <c r="AR75" s="2">
        <v>0.77</v>
      </c>
      <c r="AT75" s="5">
        <f t="shared" si="23"/>
        <v>37270.702999999994</v>
      </c>
      <c r="AU75" s="5">
        <f t="shared" si="26"/>
        <v>26834.906159999999</v>
      </c>
      <c r="AV75" s="11">
        <f t="shared" si="27"/>
        <v>1.4853143956431396</v>
      </c>
      <c r="AW75" s="5">
        <f t="shared" si="25"/>
        <v>1485.3143956431397</v>
      </c>
    </row>
    <row r="76" spans="1:49" x14ac:dyDescent="0.3">
      <c r="A76" s="1" t="s">
        <v>125</v>
      </c>
      <c r="B76" s="1" t="s">
        <v>126</v>
      </c>
      <c r="C76" s="1" t="s">
        <v>127</v>
      </c>
      <c r="D76" s="1" t="s">
        <v>128</v>
      </c>
      <c r="E76" s="1" t="s">
        <v>92</v>
      </c>
      <c r="F76" s="1" t="s">
        <v>124</v>
      </c>
      <c r="G76" s="1" t="s">
        <v>52</v>
      </c>
      <c r="H76" s="1" t="s">
        <v>53</v>
      </c>
      <c r="I76" s="2">
        <v>157.517654867</v>
      </c>
      <c r="J76" s="2">
        <v>37.1</v>
      </c>
      <c r="L76" s="2">
        <f t="shared" si="22"/>
        <v>36.619999999999997</v>
      </c>
      <c r="M76" s="2">
        <f t="shared" si="19"/>
        <v>0</v>
      </c>
      <c r="O76" s="4">
        <v>0.61</v>
      </c>
      <c r="P76" s="5">
        <v>695.09500000000003</v>
      </c>
      <c r="Q76" s="6">
        <v>20.54</v>
      </c>
      <c r="R76" s="5">
        <v>23128.04</v>
      </c>
      <c r="S76" s="7">
        <v>13.9</v>
      </c>
      <c r="T76" s="5">
        <v>9639.65</v>
      </c>
      <c r="AA76" s="9">
        <v>1.57</v>
      </c>
      <c r="AB76" s="5">
        <v>130.65539999999999</v>
      </c>
      <c r="AM76" s="5" t="str">
        <f t="shared" si="24"/>
        <v/>
      </c>
      <c r="AO76" s="5" t="str">
        <f t="shared" si="20"/>
        <v/>
      </c>
      <c r="AQ76" s="5" t="str">
        <f t="shared" si="21"/>
        <v/>
      </c>
      <c r="AT76" s="5">
        <f t="shared" si="23"/>
        <v>33593.440400000007</v>
      </c>
      <c r="AU76" s="5">
        <f t="shared" si="26"/>
        <v>24187.27708800001</v>
      </c>
      <c r="AV76" s="11">
        <f t="shared" si="27"/>
        <v>1.3387678956659297</v>
      </c>
      <c r="AW76" s="5">
        <f t="shared" si="25"/>
        <v>1338.7678956659297</v>
      </c>
    </row>
    <row r="77" spans="1:49" x14ac:dyDescent="0.3">
      <c r="A77" s="1" t="s">
        <v>129</v>
      </c>
      <c r="B77" s="1" t="s">
        <v>103</v>
      </c>
      <c r="C77" s="1" t="s">
        <v>104</v>
      </c>
      <c r="D77" s="1" t="s">
        <v>217</v>
      </c>
      <c r="E77" s="1" t="s">
        <v>69</v>
      </c>
      <c r="F77" s="1" t="s">
        <v>130</v>
      </c>
      <c r="G77" s="1" t="s">
        <v>52</v>
      </c>
      <c r="H77" s="1" t="s">
        <v>53</v>
      </c>
      <c r="I77" s="2">
        <v>160.008175889</v>
      </c>
      <c r="J77" s="2">
        <v>37.409999999999997</v>
      </c>
      <c r="L77" s="2">
        <f t="shared" si="22"/>
        <v>0.09</v>
      </c>
      <c r="M77" s="2">
        <f t="shared" si="19"/>
        <v>0</v>
      </c>
      <c r="S77" s="7">
        <v>0.09</v>
      </c>
      <c r="T77" s="5">
        <v>62.414999999999999</v>
      </c>
      <c r="AM77" s="5" t="str">
        <f t="shared" si="24"/>
        <v/>
      </c>
      <c r="AO77" s="5" t="str">
        <f t="shared" si="20"/>
        <v/>
      </c>
      <c r="AQ77" s="5" t="str">
        <f t="shared" si="21"/>
        <v/>
      </c>
      <c r="AT77" s="5">
        <f t="shared" si="23"/>
        <v>62.414999999999999</v>
      </c>
      <c r="AU77" s="5">
        <f t="shared" si="26"/>
        <v>44.938800000000001</v>
      </c>
      <c r="AV77" s="11">
        <f t="shared" si="27"/>
        <v>2.4873664981330396E-3</v>
      </c>
      <c r="AW77" s="5">
        <f t="shared" si="25"/>
        <v>2.4873664981330394</v>
      </c>
    </row>
    <row r="78" spans="1:49" x14ac:dyDescent="0.3">
      <c r="A78" s="1" t="s">
        <v>129</v>
      </c>
      <c r="B78" s="1" t="s">
        <v>103</v>
      </c>
      <c r="C78" s="1" t="s">
        <v>104</v>
      </c>
      <c r="D78" s="1" t="s">
        <v>217</v>
      </c>
      <c r="E78" s="1" t="s">
        <v>50</v>
      </c>
      <c r="F78" s="1" t="s">
        <v>130</v>
      </c>
      <c r="G78" s="1" t="s">
        <v>52</v>
      </c>
      <c r="H78" s="1" t="s">
        <v>53</v>
      </c>
      <c r="I78" s="2">
        <v>160.008175889</v>
      </c>
      <c r="J78" s="2">
        <v>38.840000000000003</v>
      </c>
      <c r="L78" s="2">
        <f t="shared" si="22"/>
        <v>28.1</v>
      </c>
      <c r="M78" s="2">
        <f t="shared" si="19"/>
        <v>1.35</v>
      </c>
      <c r="O78" s="4">
        <v>6.37</v>
      </c>
      <c r="P78" s="5">
        <v>7258.6149999999998</v>
      </c>
      <c r="Q78" s="6">
        <v>17.22</v>
      </c>
      <c r="R78" s="5">
        <v>19389.72</v>
      </c>
      <c r="S78" s="7">
        <v>4.51</v>
      </c>
      <c r="T78" s="5">
        <v>3127.6849999999999</v>
      </c>
      <c r="AM78" s="5" t="str">
        <f t="shared" si="24"/>
        <v/>
      </c>
      <c r="AN78" s="3">
        <v>0.49</v>
      </c>
      <c r="AO78" s="5">
        <f t="shared" si="20"/>
        <v>2542.12</v>
      </c>
      <c r="AQ78" s="5" t="str">
        <f t="shared" si="21"/>
        <v/>
      </c>
      <c r="AR78" s="2">
        <v>0.86</v>
      </c>
      <c r="AT78" s="5">
        <f t="shared" si="23"/>
        <v>29776.02</v>
      </c>
      <c r="AU78" s="5">
        <f t="shared" si="26"/>
        <v>21438.734400000001</v>
      </c>
      <c r="AV78" s="11">
        <f t="shared" si="27"/>
        <v>1.1866358182446424</v>
      </c>
      <c r="AW78" s="5">
        <f t="shared" si="25"/>
        <v>1186.6358182446422</v>
      </c>
    </row>
    <row r="79" spans="1:49" x14ac:dyDescent="0.3">
      <c r="A79" s="1" t="s">
        <v>129</v>
      </c>
      <c r="B79" s="1" t="s">
        <v>103</v>
      </c>
      <c r="C79" s="1" t="s">
        <v>104</v>
      </c>
      <c r="D79" s="1" t="s">
        <v>217</v>
      </c>
      <c r="E79" s="1" t="s">
        <v>58</v>
      </c>
      <c r="F79" s="1" t="s">
        <v>130</v>
      </c>
      <c r="G79" s="1" t="s">
        <v>52</v>
      </c>
      <c r="H79" s="1" t="s">
        <v>53</v>
      </c>
      <c r="I79" s="2">
        <v>160.008175889</v>
      </c>
      <c r="J79" s="2">
        <v>40.01</v>
      </c>
      <c r="L79" s="2">
        <f t="shared" si="22"/>
        <v>6.64</v>
      </c>
      <c r="M79" s="2">
        <f t="shared" si="19"/>
        <v>1.41</v>
      </c>
      <c r="Q79" s="6">
        <v>2.62</v>
      </c>
      <c r="R79" s="5">
        <v>2950.12</v>
      </c>
      <c r="S79" s="7">
        <v>3.67</v>
      </c>
      <c r="T79" s="5">
        <v>2545.145</v>
      </c>
      <c r="AC79" s="10">
        <v>0.35</v>
      </c>
      <c r="AD79" s="5">
        <v>26.215</v>
      </c>
      <c r="AM79" s="5" t="str">
        <f t="shared" si="24"/>
        <v/>
      </c>
      <c r="AN79" s="3">
        <v>0.42</v>
      </c>
      <c r="AO79" s="5">
        <f t="shared" si="20"/>
        <v>2178.96</v>
      </c>
      <c r="AQ79" s="5" t="str">
        <f t="shared" si="21"/>
        <v/>
      </c>
      <c r="AR79" s="2">
        <v>0.99</v>
      </c>
      <c r="AT79" s="5">
        <f t="shared" si="23"/>
        <v>5521.48</v>
      </c>
      <c r="AU79" s="5">
        <f t="shared" si="26"/>
        <v>3975.4656</v>
      </c>
      <c r="AV79" s="11">
        <f t="shared" si="27"/>
        <v>0.22004236757368603</v>
      </c>
      <c r="AW79" s="5">
        <f t="shared" si="25"/>
        <v>220.04236757368605</v>
      </c>
    </row>
    <row r="80" spans="1:49" x14ac:dyDescent="0.3">
      <c r="A80" s="1" t="s">
        <v>131</v>
      </c>
      <c r="B80" s="1" t="s">
        <v>132</v>
      </c>
      <c r="C80" s="1" t="s">
        <v>133</v>
      </c>
      <c r="D80" s="1" t="s">
        <v>49</v>
      </c>
      <c r="E80" s="1" t="s">
        <v>106</v>
      </c>
      <c r="F80" s="1" t="s">
        <v>130</v>
      </c>
      <c r="G80" s="1" t="s">
        <v>52</v>
      </c>
      <c r="H80" s="1" t="s">
        <v>53</v>
      </c>
      <c r="I80" s="2">
        <v>160.417285357</v>
      </c>
      <c r="J80" s="2">
        <v>40.06</v>
      </c>
      <c r="L80" s="2">
        <f t="shared" si="22"/>
        <v>25.6</v>
      </c>
      <c r="M80" s="2">
        <f t="shared" si="19"/>
        <v>1.65</v>
      </c>
      <c r="O80" s="4">
        <v>2.91</v>
      </c>
      <c r="P80" s="5">
        <v>3315.9450000000002</v>
      </c>
      <c r="Q80" s="6">
        <v>15.9</v>
      </c>
      <c r="R80" s="5">
        <v>17903.400000000001</v>
      </c>
      <c r="S80" s="7">
        <v>6.79</v>
      </c>
      <c r="T80" s="5">
        <v>4708.8649999999998</v>
      </c>
      <c r="AM80" s="5" t="str">
        <f t="shared" si="24"/>
        <v/>
      </c>
      <c r="AN80" s="3">
        <v>0.5</v>
      </c>
      <c r="AO80" s="5">
        <f t="shared" si="20"/>
        <v>2594</v>
      </c>
      <c r="AQ80" s="5" t="str">
        <f t="shared" si="21"/>
        <v/>
      </c>
      <c r="AR80" s="2">
        <v>1.1499999999999999</v>
      </c>
      <c r="AT80" s="5">
        <f t="shared" si="23"/>
        <v>25928.21</v>
      </c>
      <c r="AU80" s="5">
        <f t="shared" si="26"/>
        <v>18668.311199999996</v>
      </c>
      <c r="AV80" s="11">
        <f t="shared" si="27"/>
        <v>1.0332926525764328</v>
      </c>
      <c r="AW80" s="5">
        <f t="shared" si="25"/>
        <v>1033.2926525764326</v>
      </c>
    </row>
    <row r="81" spans="1:49" x14ac:dyDescent="0.3">
      <c r="A81" s="1" t="s">
        <v>131</v>
      </c>
      <c r="B81" s="1" t="s">
        <v>132</v>
      </c>
      <c r="C81" s="1" t="s">
        <v>133</v>
      </c>
      <c r="D81" s="1" t="s">
        <v>49</v>
      </c>
      <c r="E81" s="1" t="s">
        <v>62</v>
      </c>
      <c r="F81" s="1" t="s">
        <v>130</v>
      </c>
      <c r="G81" s="1" t="s">
        <v>52</v>
      </c>
      <c r="H81" s="1" t="s">
        <v>53</v>
      </c>
      <c r="I81" s="2">
        <v>160.417285357</v>
      </c>
      <c r="J81" s="2">
        <v>38.21</v>
      </c>
      <c r="L81" s="2">
        <f t="shared" si="22"/>
        <v>35.229999999999997</v>
      </c>
      <c r="M81" s="2">
        <f t="shared" si="19"/>
        <v>1.73</v>
      </c>
      <c r="O81" s="4">
        <v>19.64</v>
      </c>
      <c r="P81" s="5">
        <v>22379.78</v>
      </c>
      <c r="Q81" s="6">
        <v>12.65</v>
      </c>
      <c r="R81" s="5">
        <v>14243.9</v>
      </c>
      <c r="S81" s="7">
        <v>2.94</v>
      </c>
      <c r="T81" s="5">
        <v>2038.89</v>
      </c>
      <c r="AM81" s="5" t="str">
        <f t="shared" si="24"/>
        <v/>
      </c>
      <c r="AN81" s="3">
        <v>0.48</v>
      </c>
      <c r="AO81" s="5">
        <f t="shared" si="20"/>
        <v>2490.2399999999998</v>
      </c>
      <c r="AQ81" s="5" t="str">
        <f t="shared" si="21"/>
        <v/>
      </c>
      <c r="AR81" s="2">
        <v>1.25</v>
      </c>
      <c r="AT81" s="5">
        <f t="shared" si="23"/>
        <v>38662.57</v>
      </c>
      <c r="AU81" s="5">
        <f t="shared" si="26"/>
        <v>27837.050399999996</v>
      </c>
      <c r="AV81" s="11">
        <f t="shared" si="27"/>
        <v>1.5407831667022911</v>
      </c>
      <c r="AW81" s="5">
        <f t="shared" si="25"/>
        <v>1540.7831667022911</v>
      </c>
    </row>
    <row r="82" spans="1:49" x14ac:dyDescent="0.3">
      <c r="A82" s="1" t="s">
        <v>131</v>
      </c>
      <c r="B82" s="1" t="s">
        <v>132</v>
      </c>
      <c r="C82" s="1" t="s">
        <v>133</v>
      </c>
      <c r="D82" s="1" t="s">
        <v>49</v>
      </c>
      <c r="E82" s="1" t="s">
        <v>92</v>
      </c>
      <c r="F82" s="1" t="s">
        <v>130</v>
      </c>
      <c r="G82" s="1" t="s">
        <v>52</v>
      </c>
      <c r="H82" s="1" t="s">
        <v>53</v>
      </c>
      <c r="I82" s="2">
        <v>160.417285357</v>
      </c>
      <c r="J82" s="2">
        <v>36.619999999999997</v>
      </c>
      <c r="L82" s="2">
        <f t="shared" si="22"/>
        <v>6.6000000000000005</v>
      </c>
      <c r="M82" s="2">
        <f t="shared" si="19"/>
        <v>0</v>
      </c>
      <c r="Q82" s="6">
        <v>0.95</v>
      </c>
      <c r="R82" s="5">
        <v>1069.7</v>
      </c>
      <c r="S82" s="7">
        <v>5.65</v>
      </c>
      <c r="T82" s="5">
        <v>3918.2750000000001</v>
      </c>
      <c r="AM82" s="5" t="str">
        <f t="shared" si="24"/>
        <v/>
      </c>
      <c r="AO82" s="5" t="str">
        <f t="shared" ref="AO82:AO97" si="28">IF(AN82&gt;0,AN82*$AO$1,"")</f>
        <v/>
      </c>
      <c r="AQ82" s="5" t="str">
        <f t="shared" ref="AQ82:AQ97" si="29">IF(AP82&gt;0,AP82*$AQ$1,"")</f>
        <v/>
      </c>
      <c r="AT82" s="5">
        <f t="shared" si="23"/>
        <v>4987.9750000000004</v>
      </c>
      <c r="AU82" s="5">
        <f t="shared" si="26"/>
        <v>3591.3420000000001</v>
      </c>
      <c r="AV82" s="11">
        <f t="shared" si="27"/>
        <v>0.19878109282264117</v>
      </c>
      <c r="AW82" s="5">
        <f t="shared" si="25"/>
        <v>198.78109282264114</v>
      </c>
    </row>
    <row r="83" spans="1:49" x14ac:dyDescent="0.3">
      <c r="A83" s="1" t="s">
        <v>134</v>
      </c>
      <c r="B83" s="1" t="s">
        <v>135</v>
      </c>
      <c r="C83" s="1" t="s">
        <v>136</v>
      </c>
      <c r="D83" s="1" t="s">
        <v>137</v>
      </c>
      <c r="E83" s="1" t="s">
        <v>69</v>
      </c>
      <c r="F83" s="1" t="s">
        <v>138</v>
      </c>
      <c r="G83" s="1" t="s">
        <v>52</v>
      </c>
      <c r="H83" s="1" t="s">
        <v>53</v>
      </c>
      <c r="I83" s="2">
        <v>154.832628554</v>
      </c>
      <c r="J83" s="2">
        <v>39.909999999999997</v>
      </c>
      <c r="L83" s="2">
        <f t="shared" si="22"/>
        <v>39.909999999999997</v>
      </c>
      <c r="M83" s="2">
        <f t="shared" si="19"/>
        <v>0</v>
      </c>
      <c r="S83" s="7">
        <v>38.299999999999997</v>
      </c>
      <c r="T83" s="5">
        <v>26561.05</v>
      </c>
      <c r="U83" s="8">
        <v>0.94</v>
      </c>
      <c r="V83" s="5">
        <v>195.56700000000001</v>
      </c>
      <c r="AC83" s="10">
        <v>0.67</v>
      </c>
      <c r="AD83" s="5">
        <v>50.183000000000007</v>
      </c>
      <c r="AM83" s="5" t="str">
        <f t="shared" si="24"/>
        <v/>
      </c>
      <c r="AO83" s="5" t="str">
        <f t="shared" si="28"/>
        <v/>
      </c>
      <c r="AQ83" s="5" t="str">
        <f t="shared" si="29"/>
        <v/>
      </c>
      <c r="AT83" s="5">
        <f t="shared" si="23"/>
        <v>26806.799999999999</v>
      </c>
      <c r="AU83" s="5">
        <f t="shared" si="26"/>
        <v>19300.896000000001</v>
      </c>
      <c r="AV83" s="11">
        <f t="shared" si="27"/>
        <v>1.0683062764103624</v>
      </c>
      <c r="AW83" s="5">
        <f t="shared" si="25"/>
        <v>1068.3062764103624</v>
      </c>
    </row>
    <row r="84" spans="1:49" x14ac:dyDescent="0.3">
      <c r="A84" s="1" t="s">
        <v>134</v>
      </c>
      <c r="B84" s="1" t="s">
        <v>135</v>
      </c>
      <c r="C84" s="1" t="s">
        <v>136</v>
      </c>
      <c r="D84" s="1" t="s">
        <v>137</v>
      </c>
      <c r="E84" s="1" t="s">
        <v>50</v>
      </c>
      <c r="F84" s="1" t="s">
        <v>138</v>
      </c>
      <c r="G84" s="1" t="s">
        <v>52</v>
      </c>
      <c r="H84" s="1" t="s">
        <v>53</v>
      </c>
      <c r="I84" s="2">
        <v>154.832628554</v>
      </c>
      <c r="J84" s="2">
        <v>34.96</v>
      </c>
      <c r="L84" s="2">
        <f t="shared" si="22"/>
        <v>34.96</v>
      </c>
      <c r="M84" s="2">
        <f t="shared" si="19"/>
        <v>0</v>
      </c>
      <c r="Q84" s="6">
        <v>0.06</v>
      </c>
      <c r="R84" s="5">
        <v>67.56</v>
      </c>
      <c r="S84" s="7">
        <v>34.9</v>
      </c>
      <c r="T84" s="5">
        <v>24203.15</v>
      </c>
      <c r="AM84" s="5" t="str">
        <f t="shared" si="24"/>
        <v/>
      </c>
      <c r="AO84" s="5" t="str">
        <f t="shared" si="28"/>
        <v/>
      </c>
      <c r="AQ84" s="5" t="str">
        <f t="shared" si="29"/>
        <v/>
      </c>
      <c r="AT84" s="5">
        <f t="shared" si="23"/>
        <v>24270.710000000003</v>
      </c>
      <c r="AU84" s="5">
        <f t="shared" si="26"/>
        <v>17474.911200000006</v>
      </c>
      <c r="AV84" s="11">
        <f t="shared" si="27"/>
        <v>0.96723785852603628</v>
      </c>
      <c r="AW84" s="5">
        <f t="shared" si="25"/>
        <v>967.23785852603635</v>
      </c>
    </row>
    <row r="85" spans="1:49" x14ac:dyDescent="0.3">
      <c r="A85" s="1" t="s">
        <v>134</v>
      </c>
      <c r="B85" s="1" t="s">
        <v>135</v>
      </c>
      <c r="C85" s="1" t="s">
        <v>136</v>
      </c>
      <c r="D85" s="1" t="s">
        <v>137</v>
      </c>
      <c r="E85" s="1" t="s">
        <v>58</v>
      </c>
      <c r="F85" s="1" t="s">
        <v>138</v>
      </c>
      <c r="G85" s="1" t="s">
        <v>52</v>
      </c>
      <c r="H85" s="1" t="s">
        <v>53</v>
      </c>
      <c r="I85" s="2">
        <v>154.832628554</v>
      </c>
      <c r="J85" s="2">
        <v>39.97</v>
      </c>
      <c r="L85" s="2">
        <f t="shared" si="22"/>
        <v>39.959999999999994</v>
      </c>
      <c r="M85" s="2">
        <f t="shared" si="19"/>
        <v>0</v>
      </c>
      <c r="S85" s="7">
        <v>36.119999999999997</v>
      </c>
      <c r="T85" s="5">
        <v>25049.22</v>
      </c>
      <c r="U85" s="8">
        <v>3.55</v>
      </c>
      <c r="V85" s="5">
        <v>738.57749999999999</v>
      </c>
      <c r="AC85" s="10">
        <v>0.28999999999999998</v>
      </c>
      <c r="AD85" s="5">
        <v>21.721</v>
      </c>
      <c r="AM85" s="5" t="str">
        <f t="shared" si="24"/>
        <v/>
      </c>
      <c r="AO85" s="5" t="str">
        <f t="shared" si="28"/>
        <v/>
      </c>
      <c r="AQ85" s="5" t="str">
        <f t="shared" si="29"/>
        <v/>
      </c>
      <c r="AT85" s="5">
        <f t="shared" si="23"/>
        <v>25809.518500000002</v>
      </c>
      <c r="AU85" s="5">
        <f t="shared" si="26"/>
        <v>18582.853320000002</v>
      </c>
      <c r="AV85" s="11">
        <f t="shared" si="27"/>
        <v>1.0285625514675143</v>
      </c>
      <c r="AW85" s="5">
        <f t="shared" si="25"/>
        <v>1028.5625514675141</v>
      </c>
    </row>
    <row r="86" spans="1:49" x14ac:dyDescent="0.3">
      <c r="A86" s="1" t="s">
        <v>134</v>
      </c>
      <c r="B86" s="1" t="s">
        <v>135</v>
      </c>
      <c r="C86" s="1" t="s">
        <v>136</v>
      </c>
      <c r="D86" s="1" t="s">
        <v>137</v>
      </c>
      <c r="E86" s="1" t="s">
        <v>68</v>
      </c>
      <c r="F86" s="1" t="s">
        <v>138</v>
      </c>
      <c r="G86" s="1" t="s">
        <v>52</v>
      </c>
      <c r="H86" s="1" t="s">
        <v>53</v>
      </c>
      <c r="I86" s="2">
        <v>154.832628554</v>
      </c>
      <c r="J86" s="2">
        <v>39.99</v>
      </c>
      <c r="L86" s="2">
        <f t="shared" si="22"/>
        <v>39.99</v>
      </c>
      <c r="M86" s="2">
        <f t="shared" si="19"/>
        <v>0</v>
      </c>
      <c r="S86" s="7">
        <v>34.78</v>
      </c>
      <c r="T86" s="5">
        <v>24119.93</v>
      </c>
      <c r="U86" s="8">
        <v>2.94</v>
      </c>
      <c r="V86" s="5">
        <v>611.66700000000003</v>
      </c>
      <c r="AC86" s="10">
        <v>2.27</v>
      </c>
      <c r="AD86" s="5">
        <v>170.023</v>
      </c>
      <c r="AM86" s="5" t="str">
        <f t="shared" si="24"/>
        <v/>
      </c>
      <c r="AO86" s="5" t="str">
        <f t="shared" si="28"/>
        <v/>
      </c>
      <c r="AQ86" s="5" t="str">
        <f t="shared" si="29"/>
        <v/>
      </c>
      <c r="AT86" s="5">
        <f t="shared" si="23"/>
        <v>24901.620000000003</v>
      </c>
      <c r="AU86" s="5">
        <f t="shared" si="26"/>
        <v>17929.166400000002</v>
      </c>
      <c r="AV86" s="11">
        <f t="shared" si="27"/>
        <v>0.9923809234517289</v>
      </c>
      <c r="AW86" s="5">
        <f t="shared" si="25"/>
        <v>992.38092345172902</v>
      </c>
    </row>
    <row r="87" spans="1:49" x14ac:dyDescent="0.3">
      <c r="A87" s="1" t="s">
        <v>139</v>
      </c>
      <c r="B87" s="1" t="s">
        <v>108</v>
      </c>
      <c r="E87" s="1" t="s">
        <v>50</v>
      </c>
      <c r="F87" s="1" t="s">
        <v>138</v>
      </c>
      <c r="G87" s="1" t="s">
        <v>52</v>
      </c>
      <c r="H87" s="1" t="s">
        <v>53</v>
      </c>
      <c r="I87" s="2">
        <v>4.9319722281500002</v>
      </c>
      <c r="J87" s="2">
        <v>4.93</v>
      </c>
      <c r="K87" s="2">
        <f>SUM(L87:M87)</f>
        <v>4.93</v>
      </c>
      <c r="L87" s="2">
        <f t="shared" si="22"/>
        <v>0</v>
      </c>
      <c r="M87" s="2">
        <f t="shared" si="19"/>
        <v>4.93</v>
      </c>
      <c r="AM87" s="5" t="str">
        <f t="shared" si="24"/>
        <v/>
      </c>
      <c r="AO87" s="5" t="str">
        <f t="shared" si="28"/>
        <v/>
      </c>
      <c r="AQ87" s="5" t="str">
        <f t="shared" si="29"/>
        <v/>
      </c>
      <c r="AS87" s="2">
        <v>4.93</v>
      </c>
      <c r="AT87" s="5">
        <f t="shared" si="23"/>
        <v>0</v>
      </c>
      <c r="AU87" s="5">
        <f t="shared" si="26"/>
        <v>0</v>
      </c>
      <c r="AV87" s="11">
        <f t="shared" si="27"/>
        <v>0</v>
      </c>
      <c r="AW87" s="5">
        <f t="shared" si="25"/>
        <v>0</v>
      </c>
    </row>
    <row r="88" spans="1:49" x14ac:dyDescent="0.3">
      <c r="A88" s="1" t="s">
        <v>140</v>
      </c>
      <c r="B88" s="1" t="s">
        <v>103</v>
      </c>
      <c r="C88" s="1" t="s">
        <v>104</v>
      </c>
      <c r="D88" s="1" t="s">
        <v>217</v>
      </c>
      <c r="E88" s="1" t="s">
        <v>73</v>
      </c>
      <c r="F88" s="1" t="s">
        <v>138</v>
      </c>
      <c r="G88" s="1" t="s">
        <v>52</v>
      </c>
      <c r="H88" s="1" t="s">
        <v>53</v>
      </c>
      <c r="I88" s="2">
        <v>214.06455013300001</v>
      </c>
      <c r="J88" s="2">
        <v>28.7</v>
      </c>
      <c r="L88" s="2">
        <f t="shared" si="22"/>
        <v>27.61</v>
      </c>
      <c r="M88" s="2">
        <f t="shared" si="19"/>
        <v>1.0899999999999999</v>
      </c>
      <c r="Q88" s="6">
        <v>8.93</v>
      </c>
      <c r="R88" s="5">
        <v>10055.18</v>
      </c>
      <c r="S88" s="7">
        <v>17.809999999999999</v>
      </c>
      <c r="T88" s="5">
        <v>12351.235000000001</v>
      </c>
      <c r="U88" s="8">
        <v>0.67</v>
      </c>
      <c r="V88" s="5">
        <v>139.39349999999999</v>
      </c>
      <c r="AA88" s="9">
        <v>0.2</v>
      </c>
      <c r="AB88" s="5">
        <v>16.643999999999998</v>
      </c>
      <c r="AM88" s="5" t="str">
        <f t="shared" si="24"/>
        <v/>
      </c>
      <c r="AN88" s="3">
        <v>0.49</v>
      </c>
      <c r="AO88" s="5">
        <f t="shared" si="28"/>
        <v>2542.12</v>
      </c>
      <c r="AQ88" s="5" t="str">
        <f t="shared" si="29"/>
        <v/>
      </c>
      <c r="AR88" s="2">
        <v>0.6</v>
      </c>
      <c r="AT88" s="5">
        <f t="shared" si="23"/>
        <v>22562.452499999999</v>
      </c>
      <c r="AU88" s="5">
        <f t="shared" si="26"/>
        <v>16244.9658</v>
      </c>
      <c r="AV88" s="11">
        <f t="shared" si="27"/>
        <v>0.8991602733993117</v>
      </c>
      <c r="AW88" s="5">
        <f t="shared" si="25"/>
        <v>899.16027339931179</v>
      </c>
    </row>
    <row r="89" spans="1:49" x14ac:dyDescent="0.3">
      <c r="A89" s="1" t="s">
        <v>140</v>
      </c>
      <c r="B89" s="1" t="s">
        <v>103</v>
      </c>
      <c r="C89" s="1" t="s">
        <v>104</v>
      </c>
      <c r="D89" s="1" t="s">
        <v>217</v>
      </c>
      <c r="E89" s="1" t="s">
        <v>74</v>
      </c>
      <c r="F89" s="1" t="s">
        <v>138</v>
      </c>
      <c r="G89" s="1" t="s">
        <v>52</v>
      </c>
      <c r="H89" s="1" t="s">
        <v>53</v>
      </c>
      <c r="I89" s="2">
        <v>214.06455013300001</v>
      </c>
      <c r="J89" s="2">
        <v>23.67</v>
      </c>
      <c r="L89" s="2">
        <f t="shared" si="22"/>
        <v>23.669999999999998</v>
      </c>
      <c r="M89" s="2">
        <f t="shared" si="19"/>
        <v>0</v>
      </c>
      <c r="S89" s="7">
        <v>20.53</v>
      </c>
      <c r="T89" s="5">
        <v>14237.555</v>
      </c>
      <c r="U89" s="8">
        <v>1.97</v>
      </c>
      <c r="V89" s="5">
        <v>409.85849999999999</v>
      </c>
      <c r="AA89" s="9">
        <v>0.04</v>
      </c>
      <c r="AB89" s="5">
        <v>3.3288000000000002</v>
      </c>
      <c r="AC89" s="10">
        <v>1.1299999999999999</v>
      </c>
      <c r="AD89" s="5">
        <v>84.637</v>
      </c>
      <c r="AM89" s="5" t="str">
        <f t="shared" si="24"/>
        <v/>
      </c>
      <c r="AO89" s="5" t="str">
        <f t="shared" si="28"/>
        <v/>
      </c>
      <c r="AQ89" s="5" t="str">
        <f t="shared" si="29"/>
        <v/>
      </c>
      <c r="AT89" s="5">
        <f t="shared" si="23"/>
        <v>14735.379300000001</v>
      </c>
      <c r="AU89" s="5">
        <f t="shared" si="26"/>
        <v>10609.473096</v>
      </c>
      <c r="AV89" s="11">
        <f t="shared" si="27"/>
        <v>0.5872352608844521</v>
      </c>
      <c r="AW89" s="5">
        <f t="shared" si="25"/>
        <v>587.23526088445203</v>
      </c>
    </row>
    <row r="90" spans="1:49" x14ac:dyDescent="0.3">
      <c r="A90" s="1" t="s">
        <v>140</v>
      </c>
      <c r="B90" s="1" t="s">
        <v>103</v>
      </c>
      <c r="C90" s="1" t="s">
        <v>104</v>
      </c>
      <c r="D90" s="1" t="s">
        <v>217</v>
      </c>
      <c r="E90" s="1" t="s">
        <v>75</v>
      </c>
      <c r="F90" s="1" t="s">
        <v>138</v>
      </c>
      <c r="G90" s="1" t="s">
        <v>52</v>
      </c>
      <c r="H90" s="1" t="s">
        <v>53</v>
      </c>
      <c r="I90" s="2">
        <v>214.06455013300001</v>
      </c>
      <c r="J90" s="2">
        <v>40.119999999999997</v>
      </c>
      <c r="L90" s="2">
        <f t="shared" si="22"/>
        <v>39.989999999999995</v>
      </c>
      <c r="M90" s="2">
        <f t="shared" si="19"/>
        <v>0</v>
      </c>
      <c r="Q90" s="6">
        <v>0.02</v>
      </c>
      <c r="R90" s="5">
        <v>22.52</v>
      </c>
      <c r="S90" s="7">
        <v>25.24</v>
      </c>
      <c r="T90" s="5">
        <v>17503.939999999999</v>
      </c>
      <c r="U90" s="8">
        <v>12.83</v>
      </c>
      <c r="V90" s="5">
        <v>2669.2815000000001</v>
      </c>
      <c r="AC90" s="10">
        <v>1.9</v>
      </c>
      <c r="AD90" s="5">
        <v>142.31</v>
      </c>
      <c r="AM90" s="5" t="str">
        <f t="shared" si="24"/>
        <v/>
      </c>
      <c r="AO90" s="5" t="str">
        <f t="shared" si="28"/>
        <v/>
      </c>
      <c r="AQ90" s="5" t="str">
        <f t="shared" si="29"/>
        <v/>
      </c>
      <c r="AT90" s="5">
        <f t="shared" si="23"/>
        <v>20338.051500000001</v>
      </c>
      <c r="AU90" s="5">
        <f t="shared" si="26"/>
        <v>14643.397079999999</v>
      </c>
      <c r="AV90" s="11">
        <f t="shared" si="27"/>
        <v>0.81051330510941944</v>
      </c>
      <c r="AW90" s="5">
        <f t="shared" si="25"/>
        <v>810.51330510941932</v>
      </c>
    </row>
    <row r="91" spans="1:49" x14ac:dyDescent="0.3">
      <c r="A91" s="1" t="s">
        <v>140</v>
      </c>
      <c r="B91" s="1" t="s">
        <v>103</v>
      </c>
      <c r="C91" s="1" t="s">
        <v>104</v>
      </c>
      <c r="D91" s="1" t="s">
        <v>217</v>
      </c>
      <c r="E91" s="1" t="s">
        <v>76</v>
      </c>
      <c r="F91" s="1" t="s">
        <v>138</v>
      </c>
      <c r="G91" s="1" t="s">
        <v>52</v>
      </c>
      <c r="H91" s="1" t="s">
        <v>53</v>
      </c>
      <c r="I91" s="2">
        <v>214.06455013300001</v>
      </c>
      <c r="J91" s="2">
        <v>40.14</v>
      </c>
      <c r="L91" s="2">
        <f t="shared" si="22"/>
        <v>38.99</v>
      </c>
      <c r="M91" s="2">
        <f t="shared" si="19"/>
        <v>1.01</v>
      </c>
      <c r="Q91" s="6">
        <v>27.07</v>
      </c>
      <c r="R91" s="5">
        <v>30480.82</v>
      </c>
      <c r="S91" s="7">
        <v>11.92</v>
      </c>
      <c r="T91" s="5">
        <v>8266.52</v>
      </c>
      <c r="AM91" s="5" t="str">
        <f t="shared" si="24"/>
        <v/>
      </c>
      <c r="AN91" s="3">
        <v>0.5</v>
      </c>
      <c r="AO91" s="5">
        <f t="shared" si="28"/>
        <v>2594</v>
      </c>
      <c r="AQ91" s="5" t="str">
        <f t="shared" si="29"/>
        <v/>
      </c>
      <c r="AR91" s="2">
        <v>0.51</v>
      </c>
      <c r="AT91" s="5">
        <f t="shared" si="23"/>
        <v>38747.339999999997</v>
      </c>
      <c r="AU91" s="5">
        <f t="shared" si="26"/>
        <v>27898.084799999997</v>
      </c>
      <c r="AV91" s="11">
        <f t="shared" si="27"/>
        <v>1.5441614260637706</v>
      </c>
      <c r="AW91" s="5">
        <f t="shared" si="25"/>
        <v>1544.1614260637705</v>
      </c>
    </row>
    <row r="92" spans="1:49" x14ac:dyDescent="0.3">
      <c r="A92" s="1" t="s">
        <v>140</v>
      </c>
      <c r="B92" s="1" t="s">
        <v>103</v>
      </c>
      <c r="C92" s="1" t="s">
        <v>104</v>
      </c>
      <c r="D92" s="1" t="s">
        <v>217</v>
      </c>
      <c r="E92" s="1" t="s">
        <v>79</v>
      </c>
      <c r="F92" s="1" t="s">
        <v>138</v>
      </c>
      <c r="G92" s="1" t="s">
        <v>52</v>
      </c>
      <c r="H92" s="1" t="s">
        <v>53</v>
      </c>
      <c r="I92" s="2">
        <v>214.06455013300001</v>
      </c>
      <c r="J92" s="2">
        <v>40.11</v>
      </c>
      <c r="L92" s="2">
        <f t="shared" si="22"/>
        <v>39.15</v>
      </c>
      <c r="M92" s="2">
        <f t="shared" si="19"/>
        <v>0.85</v>
      </c>
      <c r="Q92" s="6">
        <v>35.36</v>
      </c>
      <c r="R92" s="5">
        <v>39815.360000000001</v>
      </c>
      <c r="S92" s="7">
        <v>3.79</v>
      </c>
      <c r="T92" s="5">
        <v>2628.3649999999998</v>
      </c>
      <c r="AM92" s="5" t="str">
        <f t="shared" si="24"/>
        <v/>
      </c>
      <c r="AN92" s="3">
        <v>0.5</v>
      </c>
      <c r="AO92" s="5">
        <f t="shared" si="28"/>
        <v>2594</v>
      </c>
      <c r="AQ92" s="5" t="str">
        <f t="shared" si="29"/>
        <v/>
      </c>
      <c r="AR92" s="2">
        <v>0.35</v>
      </c>
      <c r="AT92" s="5">
        <f t="shared" si="23"/>
        <v>42443.724999999999</v>
      </c>
      <c r="AU92" s="5">
        <f t="shared" si="26"/>
        <v>30559.482000000004</v>
      </c>
      <c r="AV92" s="11">
        <f t="shared" si="27"/>
        <v>1.6914699931261996</v>
      </c>
      <c r="AW92" s="5">
        <f t="shared" si="25"/>
        <v>1691.4699931261996</v>
      </c>
    </row>
    <row r="93" spans="1:49" x14ac:dyDescent="0.3">
      <c r="A93" s="1" t="s">
        <v>140</v>
      </c>
      <c r="B93" s="1" t="s">
        <v>103</v>
      </c>
      <c r="C93" s="1" t="s">
        <v>104</v>
      </c>
      <c r="D93" s="1" t="s">
        <v>217</v>
      </c>
      <c r="E93" s="1" t="s">
        <v>88</v>
      </c>
      <c r="F93" s="1" t="s">
        <v>138</v>
      </c>
      <c r="G93" s="1" t="s">
        <v>52</v>
      </c>
      <c r="H93" s="1" t="s">
        <v>53</v>
      </c>
      <c r="I93" s="2">
        <v>214.06455013300001</v>
      </c>
      <c r="J93" s="2">
        <v>38.21</v>
      </c>
      <c r="L93" s="2">
        <f t="shared" si="22"/>
        <v>37.550000000000004</v>
      </c>
      <c r="M93" s="2">
        <f t="shared" si="19"/>
        <v>0.65</v>
      </c>
      <c r="O93" s="4">
        <v>3.17</v>
      </c>
      <c r="P93" s="5">
        <v>3612.2150000000001</v>
      </c>
      <c r="Q93" s="6">
        <v>34.29</v>
      </c>
      <c r="R93" s="5">
        <v>38610.54</v>
      </c>
      <c r="S93" s="7">
        <v>0.09</v>
      </c>
      <c r="T93" s="5">
        <v>62.414999999999999</v>
      </c>
      <c r="AM93" s="5" t="str">
        <f t="shared" si="24"/>
        <v/>
      </c>
      <c r="AN93" s="3">
        <v>0.48</v>
      </c>
      <c r="AO93" s="5">
        <f t="shared" si="28"/>
        <v>2490.2399999999998</v>
      </c>
      <c r="AQ93" s="5" t="str">
        <f t="shared" si="29"/>
        <v/>
      </c>
      <c r="AR93" s="2">
        <v>0.17</v>
      </c>
      <c r="AT93" s="5">
        <f t="shared" si="23"/>
        <v>42285.170000000006</v>
      </c>
      <c r="AU93" s="5">
        <f t="shared" si="26"/>
        <v>30445.322400000005</v>
      </c>
      <c r="AV93" s="11">
        <f t="shared" si="27"/>
        <v>1.6851512493128298</v>
      </c>
      <c r="AW93" s="5">
        <f t="shared" si="25"/>
        <v>1685.1512493128298</v>
      </c>
    </row>
    <row r="94" spans="1:49" x14ac:dyDescent="0.3">
      <c r="A94" s="1" t="s">
        <v>141</v>
      </c>
      <c r="B94" s="1" t="s">
        <v>142</v>
      </c>
      <c r="C94" s="1" t="s">
        <v>143</v>
      </c>
      <c r="D94" s="1" t="s">
        <v>49</v>
      </c>
      <c r="E94" s="1" t="s">
        <v>73</v>
      </c>
      <c r="F94" s="1" t="s">
        <v>138</v>
      </c>
      <c r="G94" s="1" t="s">
        <v>52</v>
      </c>
      <c r="H94" s="1" t="s">
        <v>53</v>
      </c>
      <c r="I94" s="2">
        <v>27.123317295500001</v>
      </c>
      <c r="J94" s="2">
        <v>10.67</v>
      </c>
      <c r="L94" s="2">
        <f t="shared" si="22"/>
        <v>10.67</v>
      </c>
      <c r="M94" s="2">
        <f t="shared" si="19"/>
        <v>0</v>
      </c>
      <c r="S94" s="7">
        <v>2.4300000000000002</v>
      </c>
      <c r="T94" s="5">
        <v>1685.2049999999999</v>
      </c>
      <c r="AA94" s="9">
        <v>3.41</v>
      </c>
      <c r="AB94" s="5">
        <v>283.78019999999998</v>
      </c>
      <c r="AC94" s="10">
        <v>4.83</v>
      </c>
      <c r="AD94" s="5">
        <v>361.76700000000011</v>
      </c>
      <c r="AM94" s="5" t="str">
        <f t="shared" si="24"/>
        <v/>
      </c>
      <c r="AO94" s="5" t="str">
        <f t="shared" si="28"/>
        <v/>
      </c>
      <c r="AQ94" s="5" t="str">
        <f t="shared" si="29"/>
        <v/>
      </c>
      <c r="AT94" s="5">
        <f t="shared" si="23"/>
        <v>2330.7521999999999</v>
      </c>
      <c r="AU94" s="5">
        <f t="shared" si="26"/>
        <v>1678.141584</v>
      </c>
      <c r="AV94" s="11">
        <f t="shared" si="27"/>
        <v>9.2885282988542456E-2</v>
      </c>
      <c r="AW94" s="5">
        <f t="shared" si="25"/>
        <v>92.885282988542457</v>
      </c>
    </row>
    <row r="95" spans="1:49" x14ac:dyDescent="0.3">
      <c r="A95" s="1" t="s">
        <v>141</v>
      </c>
      <c r="B95" s="1" t="s">
        <v>142</v>
      </c>
      <c r="C95" s="1" t="s">
        <v>143</v>
      </c>
      <c r="D95" s="1" t="s">
        <v>49</v>
      </c>
      <c r="E95" s="1" t="s">
        <v>74</v>
      </c>
      <c r="F95" s="1" t="s">
        <v>138</v>
      </c>
      <c r="G95" s="1" t="s">
        <v>52</v>
      </c>
      <c r="H95" s="1" t="s">
        <v>53</v>
      </c>
      <c r="I95" s="2">
        <v>27.123317295500001</v>
      </c>
      <c r="J95" s="2">
        <v>15.61</v>
      </c>
      <c r="L95" s="2">
        <f t="shared" si="22"/>
        <v>15.610000000000001</v>
      </c>
      <c r="M95" s="2">
        <f t="shared" ref="M95:M126" si="30">SUM(N95,AE95,AL95,AN95,AP95,AR95,AS95)</f>
        <v>0</v>
      </c>
      <c r="S95" s="7">
        <v>10.48</v>
      </c>
      <c r="T95" s="5">
        <v>7267.88</v>
      </c>
      <c r="U95" s="8">
        <v>0.97</v>
      </c>
      <c r="V95" s="5">
        <v>201.80850000000001</v>
      </c>
      <c r="AA95" s="9">
        <v>1.1499999999999999</v>
      </c>
      <c r="AB95" s="5">
        <v>95.702999999999989</v>
      </c>
      <c r="AC95" s="10">
        <v>3.01</v>
      </c>
      <c r="AD95" s="5">
        <v>225.44900000000001</v>
      </c>
      <c r="AM95" s="5" t="str">
        <f t="shared" si="24"/>
        <v/>
      </c>
      <c r="AO95" s="5" t="str">
        <f t="shared" si="28"/>
        <v/>
      </c>
      <c r="AQ95" s="5" t="str">
        <f t="shared" si="29"/>
        <v/>
      </c>
      <c r="AT95" s="5">
        <f t="shared" si="23"/>
        <v>7790.8405000000002</v>
      </c>
      <c r="AU95" s="5">
        <f t="shared" si="26"/>
        <v>5609.4051600000012</v>
      </c>
      <c r="AV95" s="11">
        <f t="shared" si="27"/>
        <v>0.31048106467993369</v>
      </c>
      <c r="AW95" s="5">
        <f t="shared" si="25"/>
        <v>310.4810646799337</v>
      </c>
    </row>
    <row r="96" spans="1:49" x14ac:dyDescent="0.3">
      <c r="A96" s="1" t="s">
        <v>144</v>
      </c>
      <c r="B96" s="1" t="s">
        <v>145</v>
      </c>
      <c r="C96" s="1" t="s">
        <v>146</v>
      </c>
      <c r="D96" s="1" t="s">
        <v>49</v>
      </c>
      <c r="E96" s="1" t="s">
        <v>71</v>
      </c>
      <c r="F96" s="1" t="s">
        <v>138</v>
      </c>
      <c r="G96" s="1" t="s">
        <v>52</v>
      </c>
      <c r="H96" s="1" t="s">
        <v>53</v>
      </c>
      <c r="I96" s="2">
        <v>80.297542602299998</v>
      </c>
      <c r="J96" s="2">
        <v>40.090000000000003</v>
      </c>
      <c r="L96" s="2">
        <f t="shared" si="22"/>
        <v>40</v>
      </c>
      <c r="M96" s="2">
        <f t="shared" si="30"/>
        <v>0</v>
      </c>
      <c r="Q96" s="6">
        <v>9.23</v>
      </c>
      <c r="R96" s="5">
        <v>10392.98</v>
      </c>
      <c r="S96" s="7">
        <v>28.86</v>
      </c>
      <c r="T96" s="5">
        <v>20014.41</v>
      </c>
      <c r="AC96" s="10">
        <v>1.91</v>
      </c>
      <c r="AD96" s="5">
        <v>143.059</v>
      </c>
      <c r="AM96" s="5" t="str">
        <f t="shared" si="24"/>
        <v/>
      </c>
      <c r="AO96" s="5" t="str">
        <f t="shared" si="28"/>
        <v/>
      </c>
      <c r="AQ96" s="5" t="str">
        <f t="shared" si="29"/>
        <v/>
      </c>
      <c r="AT96" s="5">
        <f t="shared" si="23"/>
        <v>30550.449000000001</v>
      </c>
      <c r="AU96" s="5">
        <f t="shared" si="26"/>
        <v>21996.323279999997</v>
      </c>
      <c r="AV96" s="11">
        <f t="shared" si="27"/>
        <v>1.2174984113678124</v>
      </c>
      <c r="AW96" s="5">
        <f t="shared" si="25"/>
        <v>1217.4984113678124</v>
      </c>
    </row>
    <row r="97" spans="1:49" x14ac:dyDescent="0.3">
      <c r="A97" s="1" t="s">
        <v>144</v>
      </c>
      <c r="B97" s="1" t="s">
        <v>145</v>
      </c>
      <c r="C97" s="1" t="s">
        <v>146</v>
      </c>
      <c r="D97" s="1" t="s">
        <v>49</v>
      </c>
      <c r="E97" s="1" t="s">
        <v>72</v>
      </c>
      <c r="F97" s="1" t="s">
        <v>138</v>
      </c>
      <c r="G97" s="1" t="s">
        <v>52</v>
      </c>
      <c r="H97" s="1" t="s">
        <v>53</v>
      </c>
      <c r="I97" s="2">
        <v>80.297542602299998</v>
      </c>
      <c r="J97" s="2">
        <v>38.200000000000003</v>
      </c>
      <c r="L97" s="2">
        <f t="shared" si="22"/>
        <v>38.199999999999996</v>
      </c>
      <c r="M97" s="2">
        <f t="shared" si="30"/>
        <v>0</v>
      </c>
      <c r="Q97" s="6">
        <v>11.85</v>
      </c>
      <c r="R97" s="5">
        <v>13343.1</v>
      </c>
      <c r="S97" s="7">
        <v>19.72</v>
      </c>
      <c r="T97" s="5">
        <v>13675.82</v>
      </c>
      <c r="AA97" s="9">
        <v>4.01</v>
      </c>
      <c r="AB97" s="5">
        <v>333.7122</v>
      </c>
      <c r="AC97" s="10">
        <v>2.62</v>
      </c>
      <c r="AD97" s="5">
        <v>196.238</v>
      </c>
      <c r="AM97" s="5" t="str">
        <f t="shared" si="24"/>
        <v/>
      </c>
      <c r="AO97" s="5" t="str">
        <f t="shared" si="28"/>
        <v/>
      </c>
      <c r="AQ97" s="5" t="str">
        <f t="shared" si="29"/>
        <v/>
      </c>
      <c r="AT97" s="5">
        <f t="shared" si="23"/>
        <v>27548.870200000001</v>
      </c>
      <c r="AU97" s="5">
        <f t="shared" si="26"/>
        <v>19835.186544</v>
      </c>
      <c r="AV97" s="11">
        <f t="shared" si="27"/>
        <v>1.0978793046045927</v>
      </c>
      <c r="AW97" s="5">
        <f t="shared" si="25"/>
        <v>1097.8793046045926</v>
      </c>
    </row>
    <row r="98" spans="1:49" x14ac:dyDescent="0.3">
      <c r="A98" s="1" t="s">
        <v>147</v>
      </c>
      <c r="B98" s="1" t="s">
        <v>148</v>
      </c>
      <c r="C98" s="1" t="s">
        <v>149</v>
      </c>
      <c r="D98" s="1" t="s">
        <v>49</v>
      </c>
      <c r="E98" s="1" t="s">
        <v>96</v>
      </c>
      <c r="F98" s="1" t="s">
        <v>138</v>
      </c>
      <c r="G98" s="1" t="s">
        <v>52</v>
      </c>
      <c r="H98" s="1" t="s">
        <v>53</v>
      </c>
      <c r="I98" s="2">
        <v>101.650033601</v>
      </c>
      <c r="J98" s="2">
        <v>39.92</v>
      </c>
      <c r="L98" s="2">
        <f t="shared" si="22"/>
        <v>39.919999999999995</v>
      </c>
      <c r="M98" s="2">
        <f t="shared" si="30"/>
        <v>0</v>
      </c>
      <c r="S98" s="7">
        <v>39.409999999999997</v>
      </c>
      <c r="T98" s="5">
        <v>27330.834999999999</v>
      </c>
      <c r="AC98" s="10">
        <v>0.51</v>
      </c>
      <c r="AD98" s="5">
        <v>38.199000000000012</v>
      </c>
      <c r="AM98" s="5" t="str">
        <f t="shared" ref="AM98:AM129" si="31">IF(AL98&gt;0,AL98*$AM$1,"")</f>
        <v/>
      </c>
      <c r="AO98" s="5" t="str">
        <f t="shared" ref="AO98:AO129" si="32">IF(AN98&gt;0,AN98*$AO$1,"")</f>
        <v/>
      </c>
      <c r="AQ98" s="5" t="str">
        <f t="shared" ref="AQ98:AQ129" si="33">IF(AP98&gt;0,AP98*$AQ$1,"")</f>
        <v/>
      </c>
      <c r="AT98" s="5">
        <f t="shared" si="23"/>
        <v>27369.034</v>
      </c>
      <c r="AU98" s="5">
        <f t="shared" si="26"/>
        <v>19705.70448</v>
      </c>
      <c r="AV98" s="11">
        <f t="shared" si="27"/>
        <v>1.0907124610728847</v>
      </c>
      <c r="AW98" s="5">
        <f t="shared" ref="AW98:AW129" si="34">(AV98/100)*$AW$1</f>
        <v>1090.7124610728847</v>
      </c>
    </row>
    <row r="99" spans="1:49" x14ac:dyDescent="0.3">
      <c r="A99" s="1" t="s">
        <v>147</v>
      </c>
      <c r="B99" s="1" t="s">
        <v>148</v>
      </c>
      <c r="C99" s="1" t="s">
        <v>149</v>
      </c>
      <c r="D99" s="1" t="s">
        <v>49</v>
      </c>
      <c r="E99" s="1" t="s">
        <v>106</v>
      </c>
      <c r="F99" s="1" t="s">
        <v>138</v>
      </c>
      <c r="G99" s="1" t="s">
        <v>52</v>
      </c>
      <c r="H99" s="1" t="s">
        <v>53</v>
      </c>
      <c r="I99" s="2">
        <v>101.650033601</v>
      </c>
      <c r="J99" s="2">
        <v>21.63</v>
      </c>
      <c r="L99" s="2">
        <f t="shared" si="22"/>
        <v>21.63</v>
      </c>
      <c r="M99" s="2">
        <f t="shared" si="30"/>
        <v>0</v>
      </c>
      <c r="S99" s="7">
        <v>19.13</v>
      </c>
      <c r="T99" s="5">
        <v>13266.655000000001</v>
      </c>
      <c r="AC99" s="10">
        <v>2.5</v>
      </c>
      <c r="AD99" s="5">
        <v>187.25</v>
      </c>
      <c r="AM99" s="5" t="str">
        <f t="shared" si="31"/>
        <v/>
      </c>
      <c r="AO99" s="5" t="str">
        <f t="shared" si="32"/>
        <v/>
      </c>
      <c r="AQ99" s="5" t="str">
        <f t="shared" si="33"/>
        <v/>
      </c>
      <c r="AT99" s="5">
        <f t="shared" si="23"/>
        <v>13453.905000000001</v>
      </c>
      <c r="AU99" s="5">
        <f t="shared" ref="AU99:AU130" si="35">$AT$165*(AV99/100)</f>
        <v>9686.8115999999991</v>
      </c>
      <c r="AV99" s="11">
        <f t="shared" ref="AV99:AV130" si="36">(AT99/$AT$165)*72</f>
        <v>0.53616586663565791</v>
      </c>
      <c r="AW99" s="5">
        <f t="shared" si="34"/>
        <v>536.16586663565795</v>
      </c>
    </row>
    <row r="100" spans="1:49" x14ac:dyDescent="0.3">
      <c r="A100" s="1" t="s">
        <v>147</v>
      </c>
      <c r="B100" s="1" t="s">
        <v>148</v>
      </c>
      <c r="C100" s="1" t="s">
        <v>149</v>
      </c>
      <c r="D100" s="1" t="s">
        <v>49</v>
      </c>
      <c r="E100" s="1" t="s">
        <v>62</v>
      </c>
      <c r="F100" s="1" t="s">
        <v>138</v>
      </c>
      <c r="G100" s="1" t="s">
        <v>52</v>
      </c>
      <c r="H100" s="1" t="s">
        <v>53</v>
      </c>
      <c r="I100" s="2">
        <v>101.650033601</v>
      </c>
      <c r="J100" s="2">
        <v>16.62</v>
      </c>
      <c r="L100" s="2">
        <f t="shared" si="22"/>
        <v>16.62</v>
      </c>
      <c r="M100" s="2">
        <f t="shared" si="30"/>
        <v>0</v>
      </c>
      <c r="S100" s="7">
        <v>15.17</v>
      </c>
      <c r="T100" s="5">
        <v>10520.395</v>
      </c>
      <c r="AA100" s="9">
        <v>0.02</v>
      </c>
      <c r="AB100" s="5">
        <v>1.6644000000000001</v>
      </c>
      <c r="AC100" s="10">
        <v>1.43</v>
      </c>
      <c r="AD100" s="5">
        <v>107.107</v>
      </c>
      <c r="AM100" s="5" t="str">
        <f t="shared" si="31"/>
        <v/>
      </c>
      <c r="AO100" s="5" t="str">
        <f t="shared" si="32"/>
        <v/>
      </c>
      <c r="AQ100" s="5" t="str">
        <f t="shared" si="33"/>
        <v/>
      </c>
      <c r="AT100" s="5">
        <f t="shared" si="23"/>
        <v>10629.1664</v>
      </c>
      <c r="AU100" s="5">
        <f t="shared" si="35"/>
        <v>7652.9998079999987</v>
      </c>
      <c r="AV100" s="11">
        <f t="shared" si="36"/>
        <v>0.42359420662407055</v>
      </c>
      <c r="AW100" s="5">
        <f t="shared" si="34"/>
        <v>423.59420662407052</v>
      </c>
    </row>
    <row r="101" spans="1:49" x14ac:dyDescent="0.3">
      <c r="A101" s="1" t="s">
        <v>147</v>
      </c>
      <c r="B101" s="1" t="s">
        <v>148</v>
      </c>
      <c r="C101" s="1" t="s">
        <v>149</v>
      </c>
      <c r="D101" s="1" t="s">
        <v>49</v>
      </c>
      <c r="E101" s="1" t="s">
        <v>92</v>
      </c>
      <c r="F101" s="1" t="s">
        <v>138</v>
      </c>
      <c r="G101" s="1" t="s">
        <v>52</v>
      </c>
      <c r="H101" s="1" t="s">
        <v>53</v>
      </c>
      <c r="I101" s="2">
        <v>101.650033601</v>
      </c>
      <c r="J101" s="2">
        <v>22.72</v>
      </c>
      <c r="L101" s="2">
        <f t="shared" si="22"/>
        <v>22.72</v>
      </c>
      <c r="M101" s="2">
        <f t="shared" si="30"/>
        <v>0</v>
      </c>
      <c r="S101" s="7">
        <v>21.83</v>
      </c>
      <c r="T101" s="5">
        <v>15139.105</v>
      </c>
      <c r="AA101" s="9">
        <v>0.52</v>
      </c>
      <c r="AB101" s="5">
        <v>43.2744</v>
      </c>
      <c r="AC101" s="10">
        <v>0.37</v>
      </c>
      <c r="AD101" s="5">
        <v>27.713000000000001</v>
      </c>
      <c r="AM101" s="5" t="str">
        <f t="shared" si="31"/>
        <v/>
      </c>
      <c r="AO101" s="5" t="str">
        <f t="shared" si="32"/>
        <v/>
      </c>
      <c r="AQ101" s="5" t="str">
        <f t="shared" si="33"/>
        <v/>
      </c>
      <c r="AT101" s="5">
        <f t="shared" si="23"/>
        <v>15210.0924</v>
      </c>
      <c r="AU101" s="5">
        <f t="shared" si="35"/>
        <v>10951.266528000002</v>
      </c>
      <c r="AV101" s="11">
        <f t="shared" si="36"/>
        <v>0.60615355714600594</v>
      </c>
      <c r="AW101" s="5">
        <f t="shared" si="34"/>
        <v>606.15355714600594</v>
      </c>
    </row>
    <row r="102" spans="1:49" x14ac:dyDescent="0.3">
      <c r="A102" s="1" t="s">
        <v>150</v>
      </c>
      <c r="B102" s="1" t="s">
        <v>148</v>
      </c>
      <c r="C102" s="1" t="s">
        <v>149</v>
      </c>
      <c r="D102" s="1" t="s">
        <v>49</v>
      </c>
      <c r="E102" s="1" t="s">
        <v>62</v>
      </c>
      <c r="F102" s="1" t="s">
        <v>138</v>
      </c>
      <c r="G102" s="1" t="s">
        <v>52</v>
      </c>
      <c r="H102" s="1" t="s">
        <v>53</v>
      </c>
      <c r="I102" s="2">
        <v>27.818218529700001</v>
      </c>
      <c r="J102" s="2">
        <v>9.6199999999999992</v>
      </c>
      <c r="L102" s="2">
        <f t="shared" si="22"/>
        <v>9.6199999999999992</v>
      </c>
      <c r="M102" s="2">
        <f t="shared" si="30"/>
        <v>0</v>
      </c>
      <c r="S102" s="7">
        <v>7.4</v>
      </c>
      <c r="T102" s="5">
        <v>5131.9000000000005</v>
      </c>
      <c r="AA102" s="9">
        <v>1.03</v>
      </c>
      <c r="AB102" s="5">
        <v>85.7166</v>
      </c>
      <c r="AC102" s="10">
        <v>1.19</v>
      </c>
      <c r="AD102" s="5">
        <v>89.131</v>
      </c>
      <c r="AM102" s="5" t="str">
        <f t="shared" si="31"/>
        <v/>
      </c>
      <c r="AO102" s="5" t="str">
        <f t="shared" si="32"/>
        <v/>
      </c>
      <c r="AQ102" s="5" t="str">
        <f t="shared" si="33"/>
        <v/>
      </c>
      <c r="AT102" s="5">
        <f t="shared" si="23"/>
        <v>5306.7476000000006</v>
      </c>
      <c r="AU102" s="5">
        <f t="shared" si="35"/>
        <v>3820.8582720000009</v>
      </c>
      <c r="AV102" s="11">
        <f t="shared" si="36"/>
        <v>0.21148483848895158</v>
      </c>
      <c r="AW102" s="5">
        <f t="shared" si="34"/>
        <v>211.4848384889516</v>
      </c>
    </row>
    <row r="103" spans="1:49" x14ac:dyDescent="0.3">
      <c r="A103" s="1" t="s">
        <v>150</v>
      </c>
      <c r="B103" s="1" t="s">
        <v>148</v>
      </c>
      <c r="C103" s="1" t="s">
        <v>149</v>
      </c>
      <c r="D103" s="1" t="s">
        <v>49</v>
      </c>
      <c r="E103" s="1" t="s">
        <v>92</v>
      </c>
      <c r="F103" s="1" t="s">
        <v>138</v>
      </c>
      <c r="G103" s="1" t="s">
        <v>52</v>
      </c>
      <c r="H103" s="1" t="s">
        <v>53</v>
      </c>
      <c r="I103" s="2">
        <v>27.818218529700001</v>
      </c>
      <c r="J103" s="2">
        <v>15.03</v>
      </c>
      <c r="L103" s="2">
        <f t="shared" si="22"/>
        <v>15.02</v>
      </c>
      <c r="M103" s="2">
        <f t="shared" si="30"/>
        <v>0</v>
      </c>
      <c r="S103" s="7">
        <v>8.6199999999999992</v>
      </c>
      <c r="T103" s="5">
        <v>5977.9699999999993</v>
      </c>
      <c r="U103" s="8">
        <v>0.04</v>
      </c>
      <c r="V103" s="5">
        <v>8.322000000000001</v>
      </c>
      <c r="AA103" s="9">
        <v>3.2</v>
      </c>
      <c r="AB103" s="5">
        <v>266.30399999999997</v>
      </c>
      <c r="AC103" s="10">
        <v>3.16</v>
      </c>
      <c r="AD103" s="5">
        <v>236.684</v>
      </c>
      <c r="AM103" s="5" t="str">
        <f t="shared" si="31"/>
        <v/>
      </c>
      <c r="AO103" s="5" t="str">
        <f t="shared" si="32"/>
        <v/>
      </c>
      <c r="AQ103" s="5" t="str">
        <f t="shared" si="33"/>
        <v/>
      </c>
      <c r="AT103" s="5">
        <f t="shared" si="23"/>
        <v>6489.28</v>
      </c>
      <c r="AU103" s="5">
        <f t="shared" si="35"/>
        <v>4672.2815999999993</v>
      </c>
      <c r="AV103" s="11">
        <f t="shared" si="36"/>
        <v>0.25861119392781812</v>
      </c>
      <c r="AW103" s="5">
        <f t="shared" si="34"/>
        <v>258.61119392781814</v>
      </c>
    </row>
    <row r="104" spans="1:49" x14ac:dyDescent="0.3">
      <c r="A104" s="1" t="s">
        <v>151</v>
      </c>
      <c r="B104" s="1" t="s">
        <v>135</v>
      </c>
      <c r="C104" s="1" t="s">
        <v>136</v>
      </c>
      <c r="D104" s="1" t="s">
        <v>137</v>
      </c>
      <c r="E104" s="1" t="s">
        <v>106</v>
      </c>
      <c r="F104" s="1" t="s">
        <v>138</v>
      </c>
      <c r="G104" s="1" t="s">
        <v>52</v>
      </c>
      <c r="H104" s="1" t="s">
        <v>53</v>
      </c>
      <c r="I104" s="2">
        <v>29.759250905599998</v>
      </c>
      <c r="J104" s="2">
        <v>18.27</v>
      </c>
      <c r="L104" s="2">
        <f t="shared" si="22"/>
        <v>18.27</v>
      </c>
      <c r="M104" s="2">
        <f t="shared" si="30"/>
        <v>0</v>
      </c>
      <c r="S104" s="7">
        <v>5.63</v>
      </c>
      <c r="T104" s="5">
        <v>3904.4050000000002</v>
      </c>
      <c r="U104" s="8">
        <v>12.64</v>
      </c>
      <c r="V104" s="5">
        <v>2629.752</v>
      </c>
      <c r="AM104" s="5" t="str">
        <f t="shared" si="31"/>
        <v/>
      </c>
      <c r="AO104" s="5" t="str">
        <f t="shared" si="32"/>
        <v/>
      </c>
      <c r="AQ104" s="5" t="str">
        <f t="shared" si="33"/>
        <v/>
      </c>
      <c r="AT104" s="5">
        <f t="shared" si="23"/>
        <v>6534.1570000000002</v>
      </c>
      <c r="AU104" s="5">
        <f t="shared" si="35"/>
        <v>4704.5930399999997</v>
      </c>
      <c r="AV104" s="11">
        <f t="shared" si="36"/>
        <v>0.26039963494899443</v>
      </c>
      <c r="AW104" s="5">
        <f t="shared" si="34"/>
        <v>260.39963494899445</v>
      </c>
    </row>
    <row r="105" spans="1:49" x14ac:dyDescent="0.3">
      <c r="A105" s="1" t="s">
        <v>151</v>
      </c>
      <c r="B105" s="1" t="s">
        <v>135</v>
      </c>
      <c r="C105" s="1" t="s">
        <v>136</v>
      </c>
      <c r="D105" s="1" t="s">
        <v>137</v>
      </c>
      <c r="E105" s="1" t="s">
        <v>62</v>
      </c>
      <c r="F105" s="1" t="s">
        <v>138</v>
      </c>
      <c r="G105" s="1" t="s">
        <v>52</v>
      </c>
      <c r="H105" s="1" t="s">
        <v>53</v>
      </c>
      <c r="I105" s="2">
        <v>29.759250905599998</v>
      </c>
      <c r="J105" s="2">
        <v>11.49</v>
      </c>
      <c r="L105" s="2">
        <f t="shared" si="22"/>
        <v>11.48</v>
      </c>
      <c r="M105" s="2">
        <f t="shared" si="30"/>
        <v>0</v>
      </c>
      <c r="S105" s="7">
        <v>9.59</v>
      </c>
      <c r="T105" s="5">
        <v>6650.665</v>
      </c>
      <c r="U105" s="8">
        <v>1.89</v>
      </c>
      <c r="V105" s="5">
        <v>393.21449999999999</v>
      </c>
      <c r="AM105" s="5" t="str">
        <f t="shared" si="31"/>
        <v/>
      </c>
      <c r="AO105" s="5" t="str">
        <f t="shared" si="32"/>
        <v/>
      </c>
      <c r="AQ105" s="5" t="str">
        <f t="shared" si="33"/>
        <v/>
      </c>
      <c r="AT105" s="5">
        <f t="shared" si="23"/>
        <v>7043.8795</v>
      </c>
      <c r="AU105" s="5">
        <f t="shared" si="35"/>
        <v>5071.5932400000002</v>
      </c>
      <c r="AV105" s="11">
        <f t="shared" si="36"/>
        <v>0.28071312801708093</v>
      </c>
      <c r="AW105" s="5">
        <f t="shared" si="34"/>
        <v>280.71312801708092</v>
      </c>
    </row>
    <row r="106" spans="1:49" x14ac:dyDescent="0.3">
      <c r="A106" s="1" t="s">
        <v>152</v>
      </c>
      <c r="B106" s="1" t="s">
        <v>153</v>
      </c>
      <c r="C106" s="1" t="s">
        <v>154</v>
      </c>
      <c r="D106" s="1" t="s">
        <v>49</v>
      </c>
      <c r="E106" s="1" t="s">
        <v>68</v>
      </c>
      <c r="F106" s="1" t="s">
        <v>155</v>
      </c>
      <c r="G106" s="1" t="s">
        <v>52</v>
      </c>
      <c r="H106" s="1" t="s">
        <v>53</v>
      </c>
      <c r="I106" s="2">
        <v>299.89746679699999</v>
      </c>
      <c r="J106" s="2">
        <v>38.08</v>
      </c>
      <c r="L106" s="2">
        <f t="shared" si="22"/>
        <v>11.92</v>
      </c>
      <c r="M106" s="2">
        <f t="shared" si="30"/>
        <v>0</v>
      </c>
      <c r="S106" s="7">
        <v>4.43</v>
      </c>
      <c r="T106" s="5">
        <v>3072.2049999999999</v>
      </c>
      <c r="U106" s="8">
        <v>7.49</v>
      </c>
      <c r="V106" s="5">
        <v>1558.2945</v>
      </c>
      <c r="AM106" s="5" t="str">
        <f t="shared" si="31"/>
        <v/>
      </c>
      <c r="AO106" s="5" t="str">
        <f t="shared" si="32"/>
        <v/>
      </c>
      <c r="AQ106" s="5" t="str">
        <f t="shared" si="33"/>
        <v/>
      </c>
      <c r="AT106" s="5">
        <f t="shared" si="23"/>
        <v>4630.4994999999999</v>
      </c>
      <c r="AU106" s="5">
        <f t="shared" si="35"/>
        <v>3333.9596400000005</v>
      </c>
      <c r="AV106" s="11">
        <f t="shared" si="36"/>
        <v>0.18453495675593673</v>
      </c>
      <c r="AW106" s="5">
        <f t="shared" si="34"/>
        <v>184.53495675593675</v>
      </c>
    </row>
    <row r="107" spans="1:49" x14ac:dyDescent="0.3">
      <c r="A107" s="1" t="s">
        <v>152</v>
      </c>
      <c r="B107" s="1" t="s">
        <v>153</v>
      </c>
      <c r="C107" s="1" t="s">
        <v>154</v>
      </c>
      <c r="D107" s="1" t="s">
        <v>49</v>
      </c>
      <c r="E107" s="1" t="s">
        <v>96</v>
      </c>
      <c r="F107" s="1" t="s">
        <v>155</v>
      </c>
      <c r="G107" s="1" t="s">
        <v>52</v>
      </c>
      <c r="H107" s="1" t="s">
        <v>53</v>
      </c>
      <c r="I107" s="2">
        <v>299.89746679699999</v>
      </c>
      <c r="J107" s="2">
        <v>27.94</v>
      </c>
      <c r="L107" s="2">
        <f t="shared" si="22"/>
        <v>21.689999999999998</v>
      </c>
      <c r="M107" s="2">
        <f t="shared" si="30"/>
        <v>0</v>
      </c>
      <c r="S107" s="7">
        <v>21.11</v>
      </c>
      <c r="T107" s="5">
        <v>14639.785</v>
      </c>
      <c r="U107" s="8">
        <v>0.57999999999999996</v>
      </c>
      <c r="V107" s="5">
        <v>120.669</v>
      </c>
      <c r="AM107" s="5" t="str">
        <f t="shared" si="31"/>
        <v/>
      </c>
      <c r="AO107" s="5" t="str">
        <f t="shared" si="32"/>
        <v/>
      </c>
      <c r="AQ107" s="5" t="str">
        <f t="shared" si="33"/>
        <v/>
      </c>
      <c r="AT107" s="5">
        <f t="shared" si="23"/>
        <v>14760.454</v>
      </c>
      <c r="AU107" s="5">
        <f t="shared" si="35"/>
        <v>10627.526879999999</v>
      </c>
      <c r="AV107" s="11">
        <f t="shared" si="36"/>
        <v>0.58823453940292902</v>
      </c>
      <c r="AW107" s="5">
        <f t="shared" si="34"/>
        <v>588.23453940292893</v>
      </c>
    </row>
    <row r="108" spans="1:49" x14ac:dyDescent="0.3">
      <c r="A108" s="1" t="s">
        <v>152</v>
      </c>
      <c r="B108" s="1" t="s">
        <v>153</v>
      </c>
      <c r="C108" s="1" t="s">
        <v>154</v>
      </c>
      <c r="D108" s="1" t="s">
        <v>49</v>
      </c>
      <c r="E108" s="1" t="s">
        <v>106</v>
      </c>
      <c r="F108" s="1" t="s">
        <v>155</v>
      </c>
      <c r="G108" s="1" t="s">
        <v>52</v>
      </c>
      <c r="H108" s="1" t="s">
        <v>53</v>
      </c>
      <c r="I108" s="2">
        <v>299.89746679699999</v>
      </c>
      <c r="J108" s="2">
        <v>39.549999999999997</v>
      </c>
      <c r="L108" s="2">
        <f t="shared" si="22"/>
        <v>0.45</v>
      </c>
      <c r="M108" s="2">
        <f t="shared" si="30"/>
        <v>0</v>
      </c>
      <c r="S108" s="7">
        <v>0.45</v>
      </c>
      <c r="T108" s="5">
        <v>312.07499999999999</v>
      </c>
      <c r="AM108" s="5" t="str">
        <f t="shared" si="31"/>
        <v/>
      </c>
      <c r="AO108" s="5" t="str">
        <f t="shared" si="32"/>
        <v/>
      </c>
      <c r="AQ108" s="5" t="str">
        <f t="shared" si="33"/>
        <v/>
      </c>
      <c r="AT108" s="5">
        <f t="shared" si="23"/>
        <v>312.07499999999999</v>
      </c>
      <c r="AU108" s="5">
        <f t="shared" si="35"/>
        <v>224.69399999999996</v>
      </c>
      <c r="AV108" s="11">
        <f t="shared" si="36"/>
        <v>1.2436832490665196E-2</v>
      </c>
      <c r="AW108" s="5">
        <f t="shared" si="34"/>
        <v>12.436832490665196</v>
      </c>
    </row>
    <row r="109" spans="1:49" x14ac:dyDescent="0.3">
      <c r="A109" s="1" t="s">
        <v>152</v>
      </c>
      <c r="B109" s="1" t="s">
        <v>153</v>
      </c>
      <c r="C109" s="1" t="s">
        <v>154</v>
      </c>
      <c r="D109" s="1" t="s">
        <v>49</v>
      </c>
      <c r="E109" s="1" t="s">
        <v>92</v>
      </c>
      <c r="F109" s="1" t="s">
        <v>155</v>
      </c>
      <c r="G109" s="1" t="s">
        <v>52</v>
      </c>
      <c r="H109" s="1" t="s">
        <v>53</v>
      </c>
      <c r="I109" s="2">
        <v>299.89746679699999</v>
      </c>
      <c r="J109" s="2">
        <v>36.159999999999997</v>
      </c>
      <c r="L109" s="2">
        <f t="shared" si="22"/>
        <v>25.97</v>
      </c>
      <c r="M109" s="2">
        <f t="shared" si="30"/>
        <v>0</v>
      </c>
      <c r="S109" s="7">
        <v>23.73</v>
      </c>
      <c r="T109" s="5">
        <v>16456.755000000001</v>
      </c>
      <c r="AC109" s="10">
        <v>2.2400000000000002</v>
      </c>
      <c r="AD109" s="5">
        <v>167.77600000000001</v>
      </c>
      <c r="AM109" s="5" t="str">
        <f t="shared" si="31"/>
        <v/>
      </c>
      <c r="AO109" s="5" t="str">
        <f t="shared" si="32"/>
        <v/>
      </c>
      <c r="AQ109" s="5" t="str">
        <f t="shared" si="33"/>
        <v/>
      </c>
      <c r="AT109" s="5">
        <f t="shared" si="23"/>
        <v>16624.531000000003</v>
      </c>
      <c r="AU109" s="5">
        <f t="shared" si="35"/>
        <v>11969.662319999999</v>
      </c>
      <c r="AV109" s="11">
        <f t="shared" si="36"/>
        <v>0.66252185302530098</v>
      </c>
      <c r="AW109" s="5">
        <f t="shared" si="34"/>
        <v>662.52185302530097</v>
      </c>
    </row>
    <row r="110" spans="1:49" x14ac:dyDescent="0.3">
      <c r="A110" s="1" t="s">
        <v>156</v>
      </c>
      <c r="B110" s="1" t="s">
        <v>153</v>
      </c>
      <c r="C110" s="1" t="s">
        <v>154</v>
      </c>
      <c r="D110" s="1" t="s">
        <v>49</v>
      </c>
      <c r="E110" s="1" t="s">
        <v>75</v>
      </c>
      <c r="F110" s="1" t="s">
        <v>155</v>
      </c>
      <c r="G110" s="1" t="s">
        <v>52</v>
      </c>
      <c r="H110" s="1" t="s">
        <v>53</v>
      </c>
      <c r="I110" s="2">
        <v>9.4982443344899998</v>
      </c>
      <c r="J110" s="2">
        <v>5.45</v>
      </c>
      <c r="L110" s="2">
        <f t="shared" si="22"/>
        <v>5.43</v>
      </c>
      <c r="M110" s="2">
        <f t="shared" si="30"/>
        <v>0</v>
      </c>
      <c r="Q110" s="6">
        <v>0.16</v>
      </c>
      <c r="R110" s="5">
        <v>180.16</v>
      </c>
      <c r="S110" s="7">
        <v>3.64</v>
      </c>
      <c r="T110" s="5">
        <v>2524.34</v>
      </c>
      <c r="U110" s="8">
        <v>1.63</v>
      </c>
      <c r="V110" s="5">
        <v>339.12150000000003</v>
      </c>
      <c r="AM110" s="5" t="str">
        <f t="shared" si="31"/>
        <v/>
      </c>
      <c r="AO110" s="5" t="str">
        <f t="shared" si="32"/>
        <v/>
      </c>
      <c r="AQ110" s="5" t="str">
        <f t="shared" si="33"/>
        <v/>
      </c>
      <c r="AT110" s="5">
        <f t="shared" si="23"/>
        <v>3043.6215000000002</v>
      </c>
      <c r="AU110" s="5">
        <f t="shared" si="35"/>
        <v>2191.4074799999999</v>
      </c>
      <c r="AV110" s="11">
        <f t="shared" si="36"/>
        <v>0.12129459508287158</v>
      </c>
      <c r="AW110" s="5">
        <f t="shared" si="34"/>
        <v>121.29459508287157</v>
      </c>
    </row>
    <row r="111" spans="1:49" x14ac:dyDescent="0.3">
      <c r="A111" s="1" t="s">
        <v>156</v>
      </c>
      <c r="B111" s="1" t="s">
        <v>153</v>
      </c>
      <c r="C111" s="1" t="s">
        <v>154</v>
      </c>
      <c r="D111" s="1" t="s">
        <v>49</v>
      </c>
      <c r="E111" s="1" t="s">
        <v>72</v>
      </c>
      <c r="F111" s="1" t="s">
        <v>155</v>
      </c>
      <c r="G111" s="1" t="s">
        <v>52</v>
      </c>
      <c r="H111" s="1" t="s">
        <v>53</v>
      </c>
      <c r="I111" s="2">
        <v>9.4982443344899998</v>
      </c>
      <c r="J111" s="2">
        <v>3.28</v>
      </c>
      <c r="L111" s="2">
        <f t="shared" si="22"/>
        <v>3.2800000000000002</v>
      </c>
      <c r="M111" s="2">
        <f t="shared" si="30"/>
        <v>0</v>
      </c>
      <c r="S111" s="7">
        <v>0.81</v>
      </c>
      <c r="T111" s="5">
        <v>561.73500000000001</v>
      </c>
      <c r="AC111" s="10">
        <v>2.4700000000000002</v>
      </c>
      <c r="AD111" s="5">
        <v>185.00299999999999</v>
      </c>
      <c r="AM111" s="5" t="str">
        <f t="shared" si="31"/>
        <v/>
      </c>
      <c r="AO111" s="5" t="str">
        <f t="shared" si="32"/>
        <v/>
      </c>
      <c r="AQ111" s="5" t="str">
        <f t="shared" si="33"/>
        <v/>
      </c>
      <c r="AT111" s="5">
        <f t="shared" si="23"/>
        <v>746.73800000000006</v>
      </c>
      <c r="AU111" s="5">
        <f t="shared" si="35"/>
        <v>537.65136000000007</v>
      </c>
      <c r="AV111" s="11">
        <f t="shared" si="36"/>
        <v>2.9759049652853798E-2</v>
      </c>
      <c r="AW111" s="5">
        <f t="shared" si="34"/>
        <v>29.7590496528538</v>
      </c>
    </row>
    <row r="112" spans="1:49" x14ac:dyDescent="0.3">
      <c r="A112" s="1" t="s">
        <v>157</v>
      </c>
      <c r="B112" s="1" t="s">
        <v>108</v>
      </c>
      <c r="E112" s="1" t="s">
        <v>73</v>
      </c>
      <c r="F112" s="1" t="s">
        <v>155</v>
      </c>
      <c r="G112" s="1" t="s">
        <v>52</v>
      </c>
      <c r="H112" s="1" t="s">
        <v>53</v>
      </c>
      <c r="I112" s="2">
        <v>80.277255435399994</v>
      </c>
      <c r="J112" s="2">
        <v>40.18</v>
      </c>
      <c r="K112" s="2">
        <f>SUM(L112:M112)</f>
        <v>40</v>
      </c>
      <c r="L112" s="2">
        <f t="shared" si="22"/>
        <v>0</v>
      </c>
      <c r="M112" s="2">
        <f t="shared" si="30"/>
        <v>40</v>
      </c>
      <c r="AM112" s="5" t="str">
        <f t="shared" si="31"/>
        <v/>
      </c>
      <c r="AO112" s="5" t="str">
        <f t="shared" si="32"/>
        <v/>
      </c>
      <c r="AQ112" s="5" t="str">
        <f t="shared" si="33"/>
        <v/>
      </c>
      <c r="AS112" s="2">
        <v>40</v>
      </c>
      <c r="AT112" s="5">
        <f t="shared" si="23"/>
        <v>0</v>
      </c>
      <c r="AU112" s="5">
        <f t="shared" si="35"/>
        <v>0</v>
      </c>
      <c r="AV112" s="11">
        <f t="shared" si="36"/>
        <v>0</v>
      </c>
      <c r="AW112" s="5">
        <f t="shared" si="34"/>
        <v>0</v>
      </c>
    </row>
    <row r="113" spans="1:49" x14ac:dyDescent="0.3">
      <c r="A113" s="1" t="s">
        <v>157</v>
      </c>
      <c r="B113" s="1" t="s">
        <v>108</v>
      </c>
      <c r="E113" s="1" t="s">
        <v>74</v>
      </c>
      <c r="F113" s="1" t="s">
        <v>155</v>
      </c>
      <c r="G113" s="1" t="s">
        <v>52</v>
      </c>
      <c r="H113" s="1" t="s">
        <v>53</v>
      </c>
      <c r="I113" s="2">
        <v>80.277255435399994</v>
      </c>
      <c r="J113" s="2">
        <v>40.1</v>
      </c>
      <c r="K113" s="2">
        <f>SUM(L113:M113)</f>
        <v>37.950000000000003</v>
      </c>
      <c r="L113" s="2">
        <f t="shared" si="22"/>
        <v>0</v>
      </c>
      <c r="M113" s="2">
        <f t="shared" si="30"/>
        <v>37.950000000000003</v>
      </c>
      <c r="AM113" s="5" t="str">
        <f t="shared" si="31"/>
        <v/>
      </c>
      <c r="AO113" s="5" t="str">
        <f t="shared" si="32"/>
        <v/>
      </c>
      <c r="AQ113" s="5" t="str">
        <f t="shared" si="33"/>
        <v/>
      </c>
      <c r="AS113" s="2">
        <v>37.950000000000003</v>
      </c>
      <c r="AT113" s="5">
        <f t="shared" si="23"/>
        <v>0</v>
      </c>
      <c r="AU113" s="5">
        <f t="shared" si="35"/>
        <v>0</v>
      </c>
      <c r="AV113" s="11">
        <f t="shared" si="36"/>
        <v>0</v>
      </c>
      <c r="AW113" s="5">
        <f t="shared" si="34"/>
        <v>0</v>
      </c>
    </row>
    <row r="114" spans="1:49" x14ac:dyDescent="0.3">
      <c r="A114" s="1" t="s">
        <v>158</v>
      </c>
      <c r="B114" s="1" t="s">
        <v>135</v>
      </c>
      <c r="C114" s="1" t="s">
        <v>136</v>
      </c>
      <c r="D114" s="1" t="s">
        <v>137</v>
      </c>
      <c r="E114" s="1" t="s">
        <v>75</v>
      </c>
      <c r="F114" s="1" t="s">
        <v>155</v>
      </c>
      <c r="G114" s="1" t="s">
        <v>52</v>
      </c>
      <c r="H114" s="1" t="s">
        <v>53</v>
      </c>
      <c r="I114" s="2">
        <v>241.678697156</v>
      </c>
      <c r="J114" s="2">
        <v>34.51</v>
      </c>
      <c r="L114" s="2">
        <f t="shared" si="22"/>
        <v>34.510000000000005</v>
      </c>
      <c r="M114" s="2">
        <f t="shared" si="30"/>
        <v>0</v>
      </c>
      <c r="Q114" s="6">
        <v>23.6</v>
      </c>
      <c r="R114" s="5">
        <v>26573.599999999999</v>
      </c>
      <c r="S114" s="7">
        <v>10.43</v>
      </c>
      <c r="T114" s="5">
        <v>7233.2049999999999</v>
      </c>
      <c r="U114" s="8">
        <v>0.06</v>
      </c>
      <c r="V114" s="5">
        <v>12.483000000000001</v>
      </c>
      <c r="AC114" s="10">
        <v>0.42</v>
      </c>
      <c r="AD114" s="5">
        <v>31.457999999999998</v>
      </c>
      <c r="AM114" s="5" t="str">
        <f t="shared" si="31"/>
        <v/>
      </c>
      <c r="AO114" s="5" t="str">
        <f t="shared" si="32"/>
        <v/>
      </c>
      <c r="AQ114" s="5" t="str">
        <f t="shared" si="33"/>
        <v/>
      </c>
      <c r="AT114" s="5">
        <f t="shared" si="23"/>
        <v>33850.745999999999</v>
      </c>
      <c r="AU114" s="5">
        <f t="shared" si="35"/>
        <v>24372.537119999997</v>
      </c>
      <c r="AV114" s="11">
        <f t="shared" si="36"/>
        <v>1.3490220545896177</v>
      </c>
      <c r="AW114" s="5">
        <f t="shared" si="34"/>
        <v>1349.0220545896177</v>
      </c>
    </row>
    <row r="115" spans="1:49" x14ac:dyDescent="0.3">
      <c r="A115" s="1" t="s">
        <v>158</v>
      </c>
      <c r="B115" s="1" t="s">
        <v>135</v>
      </c>
      <c r="C115" s="1" t="s">
        <v>136</v>
      </c>
      <c r="D115" s="1" t="s">
        <v>137</v>
      </c>
      <c r="E115" s="1" t="s">
        <v>76</v>
      </c>
      <c r="F115" s="1" t="s">
        <v>155</v>
      </c>
      <c r="G115" s="1" t="s">
        <v>52</v>
      </c>
      <c r="H115" s="1" t="s">
        <v>53</v>
      </c>
      <c r="I115" s="2">
        <v>241.678697156</v>
      </c>
      <c r="J115" s="2">
        <v>40.049999999999997</v>
      </c>
      <c r="L115" s="2">
        <f t="shared" si="22"/>
        <v>40</v>
      </c>
      <c r="M115" s="2">
        <f t="shared" si="30"/>
        <v>0</v>
      </c>
      <c r="Q115" s="6">
        <v>15.31</v>
      </c>
      <c r="R115" s="5">
        <v>17239.060000000001</v>
      </c>
      <c r="S115" s="7">
        <v>22.79</v>
      </c>
      <c r="T115" s="5">
        <v>15804.865</v>
      </c>
      <c r="AC115" s="10">
        <v>1.9</v>
      </c>
      <c r="AD115" s="5">
        <v>142.31</v>
      </c>
      <c r="AM115" s="5" t="str">
        <f t="shared" si="31"/>
        <v/>
      </c>
      <c r="AO115" s="5" t="str">
        <f t="shared" si="32"/>
        <v/>
      </c>
      <c r="AQ115" s="5" t="str">
        <f t="shared" si="33"/>
        <v/>
      </c>
      <c r="AT115" s="5">
        <f t="shared" si="23"/>
        <v>33186.235000000001</v>
      </c>
      <c r="AU115" s="5">
        <f t="shared" si="35"/>
        <v>23894.089199999999</v>
      </c>
      <c r="AV115" s="11">
        <f t="shared" si="36"/>
        <v>1.3225399205026052</v>
      </c>
      <c r="AW115" s="5">
        <f t="shared" si="34"/>
        <v>1322.5399205026051</v>
      </c>
    </row>
    <row r="116" spans="1:49" x14ac:dyDescent="0.3">
      <c r="A116" s="1" t="s">
        <v>158</v>
      </c>
      <c r="B116" s="1" t="s">
        <v>135</v>
      </c>
      <c r="C116" s="1" t="s">
        <v>136</v>
      </c>
      <c r="D116" s="1" t="s">
        <v>137</v>
      </c>
      <c r="E116" s="1" t="s">
        <v>68</v>
      </c>
      <c r="F116" s="1" t="s">
        <v>155</v>
      </c>
      <c r="G116" s="1" t="s">
        <v>52</v>
      </c>
      <c r="H116" s="1" t="s">
        <v>53</v>
      </c>
      <c r="I116" s="2">
        <v>241.678697156</v>
      </c>
      <c r="J116" s="2">
        <v>1.66</v>
      </c>
      <c r="L116" s="2">
        <f t="shared" si="22"/>
        <v>1.66</v>
      </c>
      <c r="M116" s="2">
        <f t="shared" si="30"/>
        <v>0</v>
      </c>
      <c r="S116" s="7">
        <v>1.66</v>
      </c>
      <c r="T116" s="5">
        <v>1151.21</v>
      </c>
      <c r="AM116" s="5" t="str">
        <f t="shared" si="31"/>
        <v/>
      </c>
      <c r="AO116" s="5" t="str">
        <f t="shared" si="32"/>
        <v/>
      </c>
      <c r="AQ116" s="5" t="str">
        <f t="shared" si="33"/>
        <v/>
      </c>
      <c r="AT116" s="5">
        <f t="shared" si="23"/>
        <v>1151.21</v>
      </c>
      <c r="AU116" s="5">
        <f t="shared" si="35"/>
        <v>828.87120000000004</v>
      </c>
      <c r="AV116" s="11">
        <f t="shared" si="36"/>
        <v>4.5878093187787176E-2</v>
      </c>
      <c r="AW116" s="5">
        <f t="shared" si="34"/>
        <v>45.878093187787172</v>
      </c>
    </row>
    <row r="117" spans="1:49" x14ac:dyDescent="0.3">
      <c r="A117" s="1" t="s">
        <v>158</v>
      </c>
      <c r="B117" s="1" t="s">
        <v>135</v>
      </c>
      <c r="C117" s="1" t="s">
        <v>136</v>
      </c>
      <c r="D117" s="1" t="s">
        <v>137</v>
      </c>
      <c r="E117" s="1" t="s">
        <v>96</v>
      </c>
      <c r="F117" s="1" t="s">
        <v>155</v>
      </c>
      <c r="G117" s="1" t="s">
        <v>52</v>
      </c>
      <c r="H117" s="1" t="s">
        <v>53</v>
      </c>
      <c r="I117" s="2">
        <v>241.678697156</v>
      </c>
      <c r="J117" s="2">
        <v>11.63</v>
      </c>
      <c r="L117" s="2">
        <f t="shared" si="22"/>
        <v>11.63</v>
      </c>
      <c r="M117" s="2">
        <f t="shared" si="30"/>
        <v>0</v>
      </c>
      <c r="S117" s="7">
        <v>11.63</v>
      </c>
      <c r="T117" s="5">
        <v>8065.4050000000007</v>
      </c>
      <c r="AM117" s="5" t="str">
        <f t="shared" si="31"/>
        <v/>
      </c>
      <c r="AO117" s="5" t="str">
        <f t="shared" si="32"/>
        <v/>
      </c>
      <c r="AQ117" s="5" t="str">
        <f t="shared" si="33"/>
        <v/>
      </c>
      <c r="AT117" s="5">
        <f t="shared" si="23"/>
        <v>8065.4050000000007</v>
      </c>
      <c r="AU117" s="5">
        <f t="shared" si="35"/>
        <v>5807.0915999999997</v>
      </c>
      <c r="AV117" s="11">
        <f t="shared" si="36"/>
        <v>0.32142302636985831</v>
      </c>
      <c r="AW117" s="5">
        <f t="shared" si="34"/>
        <v>321.42302636985829</v>
      </c>
    </row>
    <row r="118" spans="1:49" x14ac:dyDescent="0.3">
      <c r="A118" s="1" t="s">
        <v>158</v>
      </c>
      <c r="B118" s="1" t="s">
        <v>135</v>
      </c>
      <c r="C118" s="1" t="s">
        <v>136</v>
      </c>
      <c r="D118" s="1" t="s">
        <v>137</v>
      </c>
      <c r="E118" s="1" t="s">
        <v>92</v>
      </c>
      <c r="F118" s="1" t="s">
        <v>155</v>
      </c>
      <c r="G118" s="1" t="s">
        <v>52</v>
      </c>
      <c r="H118" s="1" t="s">
        <v>53</v>
      </c>
      <c r="I118" s="2">
        <v>241.678697156</v>
      </c>
      <c r="J118" s="2">
        <v>1.33</v>
      </c>
      <c r="L118" s="2">
        <f t="shared" si="22"/>
        <v>1.33</v>
      </c>
      <c r="M118" s="2">
        <f t="shared" si="30"/>
        <v>0</v>
      </c>
      <c r="S118" s="7">
        <v>1.33</v>
      </c>
      <c r="T118" s="5">
        <v>922.35500000000002</v>
      </c>
      <c r="AM118" s="5" t="str">
        <f t="shared" si="31"/>
        <v/>
      </c>
      <c r="AO118" s="5" t="str">
        <f t="shared" si="32"/>
        <v/>
      </c>
      <c r="AQ118" s="5" t="str">
        <f t="shared" si="33"/>
        <v/>
      </c>
      <c r="AT118" s="5">
        <f t="shared" si="23"/>
        <v>922.35500000000002</v>
      </c>
      <c r="AU118" s="5">
        <f t="shared" si="35"/>
        <v>664.09559999999999</v>
      </c>
      <c r="AV118" s="11">
        <f t="shared" si="36"/>
        <v>3.6757749361299365E-2</v>
      </c>
      <c r="AW118" s="5">
        <f t="shared" si="34"/>
        <v>36.757749361299361</v>
      </c>
    </row>
    <row r="119" spans="1:49" x14ac:dyDescent="0.3">
      <c r="A119" s="1" t="s">
        <v>158</v>
      </c>
      <c r="B119" s="1" t="s">
        <v>135</v>
      </c>
      <c r="C119" s="1" t="s">
        <v>136</v>
      </c>
      <c r="D119" s="1" t="s">
        <v>137</v>
      </c>
      <c r="E119" s="1" t="s">
        <v>79</v>
      </c>
      <c r="F119" s="1" t="s">
        <v>155</v>
      </c>
      <c r="G119" s="1" t="s">
        <v>52</v>
      </c>
      <c r="H119" s="1" t="s">
        <v>53</v>
      </c>
      <c r="I119" s="2">
        <v>241.678697156</v>
      </c>
      <c r="J119" s="2">
        <v>39.9</v>
      </c>
      <c r="L119" s="2">
        <f t="shared" si="22"/>
        <v>39.89</v>
      </c>
      <c r="M119" s="2">
        <f t="shared" si="30"/>
        <v>0</v>
      </c>
      <c r="Q119" s="6">
        <v>2.0499999999999998</v>
      </c>
      <c r="R119" s="5">
        <v>2308.3000000000002</v>
      </c>
      <c r="S119" s="7">
        <v>37.06</v>
      </c>
      <c r="T119" s="5">
        <v>25701.11</v>
      </c>
      <c r="U119" s="8">
        <v>0.78</v>
      </c>
      <c r="V119" s="5">
        <v>162.279</v>
      </c>
      <c r="AM119" s="5" t="str">
        <f t="shared" si="31"/>
        <v/>
      </c>
      <c r="AO119" s="5" t="str">
        <f t="shared" si="32"/>
        <v/>
      </c>
      <c r="AQ119" s="5" t="str">
        <f t="shared" si="33"/>
        <v/>
      </c>
      <c r="AT119" s="5">
        <f t="shared" si="23"/>
        <v>28171.688999999998</v>
      </c>
      <c r="AU119" s="5">
        <f t="shared" si="35"/>
        <v>20283.61608</v>
      </c>
      <c r="AV119" s="11">
        <f t="shared" si="36"/>
        <v>1.1226999185199562</v>
      </c>
      <c r="AW119" s="5">
        <f t="shared" si="34"/>
        <v>1122.6999185199561</v>
      </c>
    </row>
    <row r="120" spans="1:49" x14ac:dyDescent="0.3">
      <c r="A120" s="1" t="s">
        <v>158</v>
      </c>
      <c r="B120" s="1" t="s">
        <v>135</v>
      </c>
      <c r="C120" s="1" t="s">
        <v>136</v>
      </c>
      <c r="D120" s="1" t="s">
        <v>137</v>
      </c>
      <c r="E120" s="1" t="s">
        <v>71</v>
      </c>
      <c r="F120" s="1" t="s">
        <v>155</v>
      </c>
      <c r="G120" s="1" t="s">
        <v>52</v>
      </c>
      <c r="H120" s="1" t="s">
        <v>53</v>
      </c>
      <c r="I120" s="2">
        <v>241.678697156</v>
      </c>
      <c r="J120" s="2">
        <v>39.75</v>
      </c>
      <c r="L120" s="2">
        <f t="shared" si="22"/>
        <v>39.76</v>
      </c>
      <c r="M120" s="2">
        <f t="shared" si="30"/>
        <v>0</v>
      </c>
      <c r="Q120" s="6">
        <v>4.68</v>
      </c>
      <c r="R120" s="5">
        <v>5269.6799999999994</v>
      </c>
      <c r="S120" s="7">
        <v>33.75</v>
      </c>
      <c r="T120" s="5">
        <v>23405.625</v>
      </c>
      <c r="U120" s="8">
        <v>1.33</v>
      </c>
      <c r="V120" s="5">
        <v>276.70650000000001</v>
      </c>
      <c r="AM120" s="5" t="str">
        <f t="shared" si="31"/>
        <v/>
      </c>
      <c r="AO120" s="5" t="str">
        <f t="shared" si="32"/>
        <v/>
      </c>
      <c r="AQ120" s="5" t="str">
        <f t="shared" si="33"/>
        <v/>
      </c>
      <c r="AT120" s="5">
        <f t="shared" si="23"/>
        <v>28952.011500000001</v>
      </c>
      <c r="AU120" s="5">
        <f t="shared" si="35"/>
        <v>20845.448280000001</v>
      </c>
      <c r="AV120" s="11">
        <f t="shared" si="36"/>
        <v>1.153797379775094</v>
      </c>
      <c r="AW120" s="5">
        <f t="shared" si="34"/>
        <v>1153.797379775094</v>
      </c>
    </row>
    <row r="121" spans="1:49" x14ac:dyDescent="0.3">
      <c r="A121" s="1" t="s">
        <v>158</v>
      </c>
      <c r="B121" s="1" t="s">
        <v>135</v>
      </c>
      <c r="C121" s="1" t="s">
        <v>136</v>
      </c>
      <c r="D121" s="1" t="s">
        <v>137</v>
      </c>
      <c r="E121" s="1" t="s">
        <v>72</v>
      </c>
      <c r="F121" s="1" t="s">
        <v>155</v>
      </c>
      <c r="G121" s="1" t="s">
        <v>52</v>
      </c>
      <c r="H121" s="1" t="s">
        <v>53</v>
      </c>
      <c r="I121" s="2">
        <v>241.678697156</v>
      </c>
      <c r="J121" s="2">
        <v>34.33</v>
      </c>
      <c r="L121" s="2">
        <f t="shared" si="22"/>
        <v>34.33</v>
      </c>
      <c r="M121" s="2">
        <f t="shared" si="30"/>
        <v>0</v>
      </c>
      <c r="S121" s="7">
        <v>31.52</v>
      </c>
      <c r="T121" s="5">
        <v>21859.119999999999</v>
      </c>
      <c r="U121" s="8">
        <v>2.2000000000000002</v>
      </c>
      <c r="V121" s="5">
        <v>457.71</v>
      </c>
      <c r="AC121" s="10">
        <v>0.61</v>
      </c>
      <c r="AD121" s="5">
        <v>45.689</v>
      </c>
      <c r="AM121" s="5" t="str">
        <f t="shared" si="31"/>
        <v/>
      </c>
      <c r="AO121" s="5" t="str">
        <f t="shared" si="32"/>
        <v/>
      </c>
      <c r="AQ121" s="5" t="str">
        <f t="shared" si="33"/>
        <v/>
      </c>
      <c r="AT121" s="5">
        <f t="shared" si="23"/>
        <v>22362.518999999997</v>
      </c>
      <c r="AU121" s="5">
        <f t="shared" si="35"/>
        <v>16101.013679999996</v>
      </c>
      <c r="AV121" s="11">
        <f t="shared" si="36"/>
        <v>0.89119251100638552</v>
      </c>
      <c r="AW121" s="5">
        <f t="shared" si="34"/>
        <v>891.19251100638553</v>
      </c>
    </row>
    <row r="122" spans="1:49" x14ac:dyDescent="0.3">
      <c r="A122" s="1" t="s">
        <v>158</v>
      </c>
      <c r="B122" s="1" t="s">
        <v>135</v>
      </c>
      <c r="C122" s="1" t="s">
        <v>136</v>
      </c>
      <c r="D122" s="1" t="s">
        <v>137</v>
      </c>
      <c r="E122" s="1" t="s">
        <v>88</v>
      </c>
      <c r="F122" s="1" t="s">
        <v>155</v>
      </c>
      <c r="G122" s="1" t="s">
        <v>52</v>
      </c>
      <c r="H122" s="1" t="s">
        <v>53</v>
      </c>
      <c r="I122" s="2">
        <v>241.678697156</v>
      </c>
      <c r="J122" s="2">
        <v>35.75</v>
      </c>
      <c r="L122" s="2">
        <f t="shared" si="22"/>
        <v>35.75</v>
      </c>
      <c r="M122" s="2">
        <f t="shared" si="30"/>
        <v>0</v>
      </c>
      <c r="S122" s="7">
        <v>35.25</v>
      </c>
      <c r="T122" s="5">
        <v>24445.875</v>
      </c>
      <c r="AA122" s="9">
        <v>0.49</v>
      </c>
      <c r="AB122" s="5">
        <v>40.777799999999999</v>
      </c>
      <c r="AC122" s="10">
        <v>0.01</v>
      </c>
      <c r="AD122" s="5">
        <v>0.74900000000000011</v>
      </c>
      <c r="AM122" s="5" t="str">
        <f t="shared" si="31"/>
        <v/>
      </c>
      <c r="AO122" s="5" t="str">
        <f t="shared" si="32"/>
        <v/>
      </c>
      <c r="AQ122" s="5" t="str">
        <f t="shared" si="33"/>
        <v/>
      </c>
      <c r="AT122" s="5">
        <f t="shared" si="23"/>
        <v>24487.4018</v>
      </c>
      <c r="AU122" s="5">
        <f t="shared" si="35"/>
        <v>17630.929296000002</v>
      </c>
      <c r="AV122" s="11">
        <f t="shared" si="36"/>
        <v>0.97587347374257294</v>
      </c>
      <c r="AW122" s="5">
        <f t="shared" si="34"/>
        <v>975.87347374257297</v>
      </c>
    </row>
    <row r="123" spans="1:49" x14ac:dyDescent="0.3">
      <c r="A123" s="1" t="s">
        <v>159</v>
      </c>
      <c r="B123" s="1" t="s">
        <v>160</v>
      </c>
      <c r="C123" s="1" t="s">
        <v>161</v>
      </c>
      <c r="D123" s="1" t="s">
        <v>49</v>
      </c>
      <c r="E123" s="1" t="s">
        <v>88</v>
      </c>
      <c r="F123" s="1" t="s">
        <v>155</v>
      </c>
      <c r="G123" s="1" t="s">
        <v>52</v>
      </c>
      <c r="H123" s="1" t="s">
        <v>53</v>
      </c>
      <c r="I123" s="2">
        <v>2.5064328521000001</v>
      </c>
      <c r="J123" s="2">
        <v>2.0499999999999998</v>
      </c>
      <c r="L123" s="2">
        <f t="shared" ref="L123:L161" si="37">SUM(O123,Q123,S123,U123,W123,Y123,AA123,AC123,AF123,AH123,AJ123)</f>
        <v>2.0499999999999998</v>
      </c>
      <c r="M123" s="2">
        <f t="shared" si="30"/>
        <v>0</v>
      </c>
      <c r="S123" s="7">
        <v>0.01</v>
      </c>
      <c r="T123" s="5">
        <v>6.9349999999999996</v>
      </c>
      <c r="AA123" s="9">
        <v>0.98</v>
      </c>
      <c r="AB123" s="5">
        <v>81.555599999999998</v>
      </c>
      <c r="AC123" s="10">
        <v>1.06</v>
      </c>
      <c r="AD123" s="5">
        <v>79.394000000000005</v>
      </c>
      <c r="AM123" s="5" t="str">
        <f t="shared" si="31"/>
        <v/>
      </c>
      <c r="AO123" s="5" t="str">
        <f t="shared" si="32"/>
        <v/>
      </c>
      <c r="AQ123" s="5" t="str">
        <f t="shared" si="33"/>
        <v/>
      </c>
      <c r="AT123" s="5">
        <f t="shared" ref="AT123:AT161" si="38">SUM(P123,R123,T123,V123,X123,Z123,AB123,AD123,AG123,AI123,AK123)</f>
        <v>167.88460000000001</v>
      </c>
      <c r="AU123" s="5">
        <f t="shared" si="35"/>
        <v>120.876912</v>
      </c>
      <c r="AV123" s="11">
        <f t="shared" si="36"/>
        <v>6.6905476182402644E-3</v>
      </c>
      <c r="AW123" s="5">
        <f t="shared" si="34"/>
        <v>6.6905476182402639</v>
      </c>
    </row>
    <row r="124" spans="1:49" x14ac:dyDescent="0.3">
      <c r="A124" s="1" t="s">
        <v>162</v>
      </c>
      <c r="B124" s="1" t="s">
        <v>163</v>
      </c>
      <c r="C124" s="1" t="s">
        <v>164</v>
      </c>
      <c r="D124" s="1" t="s">
        <v>215</v>
      </c>
      <c r="E124" s="1" t="s">
        <v>62</v>
      </c>
      <c r="F124" s="1" t="s">
        <v>124</v>
      </c>
      <c r="G124" s="1" t="s">
        <v>52</v>
      </c>
      <c r="H124" s="1" t="s">
        <v>53</v>
      </c>
      <c r="I124" s="2">
        <v>0.87324123045099999</v>
      </c>
      <c r="J124" s="2">
        <v>0.87</v>
      </c>
      <c r="L124" s="2">
        <f t="shared" si="37"/>
        <v>0.77</v>
      </c>
      <c r="M124" s="2">
        <f t="shared" si="30"/>
        <v>0.1</v>
      </c>
      <c r="O124" s="4">
        <v>0.77</v>
      </c>
      <c r="P124" s="5">
        <v>877.41499999999996</v>
      </c>
      <c r="AM124" s="5" t="str">
        <f t="shared" si="31"/>
        <v/>
      </c>
      <c r="AN124" s="3">
        <v>0.04</v>
      </c>
      <c r="AO124" s="5">
        <f t="shared" si="32"/>
        <v>207.52</v>
      </c>
      <c r="AQ124" s="5" t="str">
        <f t="shared" si="33"/>
        <v/>
      </c>
      <c r="AR124" s="2">
        <v>0.06</v>
      </c>
      <c r="AT124" s="5">
        <f t="shared" si="38"/>
        <v>877.41499999999996</v>
      </c>
      <c r="AU124" s="5">
        <f t="shared" si="35"/>
        <v>631.73879999999997</v>
      </c>
      <c r="AV124" s="11">
        <f t="shared" si="36"/>
        <v>3.496679766016824E-2</v>
      </c>
      <c r="AW124" s="5">
        <f t="shared" si="34"/>
        <v>34.96679766016824</v>
      </c>
    </row>
    <row r="125" spans="1:49" x14ac:dyDescent="0.3">
      <c r="A125" s="1" t="s">
        <v>165</v>
      </c>
      <c r="B125" s="1" t="s">
        <v>166</v>
      </c>
      <c r="C125" s="1" t="s">
        <v>167</v>
      </c>
      <c r="D125" s="1" t="s">
        <v>168</v>
      </c>
      <c r="E125" s="1" t="s">
        <v>76</v>
      </c>
      <c r="F125" s="1" t="s">
        <v>169</v>
      </c>
      <c r="G125" s="1" t="s">
        <v>170</v>
      </c>
      <c r="H125" s="1" t="s">
        <v>53</v>
      </c>
      <c r="I125" s="2">
        <v>155.07212654700001</v>
      </c>
      <c r="J125" s="2">
        <v>39.78</v>
      </c>
      <c r="L125" s="2">
        <f t="shared" si="37"/>
        <v>13.5</v>
      </c>
      <c r="M125" s="2">
        <f t="shared" si="30"/>
        <v>0</v>
      </c>
      <c r="S125" s="7">
        <v>12.37</v>
      </c>
      <c r="T125" s="5">
        <v>8578.5949999999993</v>
      </c>
      <c r="U125" s="8">
        <v>1.1299999999999999</v>
      </c>
      <c r="V125" s="5">
        <v>235.09649999999999</v>
      </c>
      <c r="AM125" s="5" t="str">
        <f t="shared" si="31"/>
        <v/>
      </c>
      <c r="AO125" s="5" t="str">
        <f t="shared" si="32"/>
        <v/>
      </c>
      <c r="AQ125" s="5" t="str">
        <f t="shared" si="33"/>
        <v/>
      </c>
      <c r="AT125" s="5">
        <f t="shared" si="38"/>
        <v>8813.691499999999</v>
      </c>
      <c r="AU125" s="5">
        <f t="shared" si="35"/>
        <v>6345.8578799999987</v>
      </c>
      <c r="AV125" s="11">
        <f t="shared" si="36"/>
        <v>0.35124378694191993</v>
      </c>
      <c r="AW125" s="5">
        <f t="shared" si="34"/>
        <v>351.24378694191989</v>
      </c>
    </row>
    <row r="126" spans="1:49" x14ac:dyDescent="0.3">
      <c r="A126" s="1" t="s">
        <v>171</v>
      </c>
      <c r="B126" s="1" t="s">
        <v>108</v>
      </c>
      <c r="E126" s="1" t="s">
        <v>79</v>
      </c>
      <c r="F126" s="1" t="s">
        <v>169</v>
      </c>
      <c r="G126" s="1" t="s">
        <v>170</v>
      </c>
      <c r="H126" s="1" t="s">
        <v>53</v>
      </c>
      <c r="I126" s="2">
        <v>80.310133778999997</v>
      </c>
      <c r="J126" s="2">
        <v>40.15</v>
      </c>
      <c r="K126" s="2">
        <f>SUM(L126:M126)</f>
        <v>0.12</v>
      </c>
      <c r="L126" s="2">
        <f t="shared" si="37"/>
        <v>0</v>
      </c>
      <c r="M126" s="2">
        <f t="shared" si="30"/>
        <v>0.12</v>
      </c>
      <c r="AM126" s="5" t="str">
        <f t="shared" si="31"/>
        <v/>
      </c>
      <c r="AO126" s="5" t="str">
        <f t="shared" si="32"/>
        <v/>
      </c>
      <c r="AQ126" s="5" t="str">
        <f t="shared" si="33"/>
        <v/>
      </c>
      <c r="AS126" s="2">
        <v>0.12</v>
      </c>
      <c r="AT126" s="5">
        <f t="shared" si="38"/>
        <v>0</v>
      </c>
      <c r="AU126" s="5">
        <f t="shared" si="35"/>
        <v>0</v>
      </c>
      <c r="AV126" s="11">
        <f t="shared" si="36"/>
        <v>0</v>
      </c>
      <c r="AW126" s="5">
        <f t="shared" si="34"/>
        <v>0</v>
      </c>
    </row>
    <row r="127" spans="1:49" x14ac:dyDescent="0.3">
      <c r="A127" s="1" t="s">
        <v>172</v>
      </c>
      <c r="B127" s="1" t="s">
        <v>173</v>
      </c>
      <c r="C127" s="1" t="s">
        <v>174</v>
      </c>
      <c r="D127" s="1" t="s">
        <v>49</v>
      </c>
      <c r="E127" s="1" t="s">
        <v>73</v>
      </c>
      <c r="F127" s="1" t="s">
        <v>169</v>
      </c>
      <c r="G127" s="1" t="s">
        <v>170</v>
      </c>
      <c r="H127" s="1" t="s">
        <v>53</v>
      </c>
      <c r="I127" s="2">
        <v>0.56896849652699999</v>
      </c>
      <c r="J127" s="2">
        <v>0.42</v>
      </c>
      <c r="L127" s="2">
        <f t="shared" si="37"/>
        <v>0.02</v>
      </c>
      <c r="M127" s="2">
        <f t="shared" ref="M127:M144" si="39">SUM(N127,AE127,AL127,AN127,AP127,AR127,AS127)</f>
        <v>0</v>
      </c>
      <c r="AC127" s="10">
        <v>0.02</v>
      </c>
      <c r="AD127" s="5">
        <v>1.498</v>
      </c>
      <c r="AM127" s="5" t="str">
        <f t="shared" si="31"/>
        <v/>
      </c>
      <c r="AO127" s="5" t="str">
        <f t="shared" si="32"/>
        <v/>
      </c>
      <c r="AQ127" s="5" t="str">
        <f t="shared" si="33"/>
        <v/>
      </c>
      <c r="AT127" s="5">
        <f t="shared" si="38"/>
        <v>1.498</v>
      </c>
      <c r="AU127" s="5">
        <f t="shared" si="35"/>
        <v>1.07856</v>
      </c>
      <c r="AV127" s="11">
        <f t="shared" si="36"/>
        <v>5.9698390037703968E-5</v>
      </c>
      <c r="AW127" s="5">
        <f t="shared" si="34"/>
        <v>5.9698390037703969E-2</v>
      </c>
    </row>
    <row r="128" spans="1:49" x14ac:dyDescent="0.3">
      <c r="A128" s="1" t="s">
        <v>175</v>
      </c>
      <c r="B128" s="1" t="s">
        <v>176</v>
      </c>
      <c r="C128" s="1" t="s">
        <v>177</v>
      </c>
      <c r="D128" s="1" t="s">
        <v>49</v>
      </c>
      <c r="E128" s="1" t="s">
        <v>73</v>
      </c>
      <c r="F128" s="1" t="s">
        <v>169</v>
      </c>
      <c r="G128" s="1" t="s">
        <v>170</v>
      </c>
      <c r="H128" s="1" t="s">
        <v>53</v>
      </c>
      <c r="I128" s="2">
        <v>2.5687504479999999</v>
      </c>
      <c r="J128" s="2">
        <v>2.06</v>
      </c>
      <c r="L128" s="2">
        <f t="shared" si="37"/>
        <v>0.21000000000000002</v>
      </c>
      <c r="M128" s="2">
        <f t="shared" si="39"/>
        <v>0</v>
      </c>
      <c r="AA128" s="9">
        <v>0.17</v>
      </c>
      <c r="AB128" s="5">
        <v>14.147399999999999</v>
      </c>
      <c r="AC128" s="10">
        <v>0.04</v>
      </c>
      <c r="AD128" s="5">
        <v>2.996</v>
      </c>
      <c r="AM128" s="5" t="str">
        <f t="shared" si="31"/>
        <v/>
      </c>
      <c r="AO128" s="5" t="str">
        <f t="shared" si="32"/>
        <v/>
      </c>
      <c r="AQ128" s="5" t="str">
        <f t="shared" si="33"/>
        <v/>
      </c>
      <c r="AT128" s="5">
        <f t="shared" si="38"/>
        <v>17.1434</v>
      </c>
      <c r="AU128" s="5">
        <f t="shared" si="35"/>
        <v>12.343247999999999</v>
      </c>
      <c r="AV128" s="11">
        <f t="shared" si="36"/>
        <v>6.8319985298556348E-4</v>
      </c>
      <c r="AW128" s="5">
        <f t="shared" si="34"/>
        <v>0.68319985298556352</v>
      </c>
    </row>
    <row r="129" spans="1:49" x14ac:dyDescent="0.3">
      <c r="A129" s="1" t="s">
        <v>178</v>
      </c>
      <c r="B129" s="1" t="s">
        <v>179</v>
      </c>
      <c r="C129" s="1" t="s">
        <v>180</v>
      </c>
      <c r="D129" s="1" t="s">
        <v>181</v>
      </c>
      <c r="E129" s="1" t="s">
        <v>69</v>
      </c>
      <c r="F129" s="1" t="s">
        <v>182</v>
      </c>
      <c r="G129" s="1" t="s">
        <v>170</v>
      </c>
      <c r="H129" s="1" t="s">
        <v>53</v>
      </c>
      <c r="I129" s="2">
        <v>157.712087263</v>
      </c>
      <c r="J129" s="2">
        <v>37.5</v>
      </c>
      <c r="L129" s="2">
        <f t="shared" si="37"/>
        <v>37.499999999999993</v>
      </c>
      <c r="M129" s="2">
        <f t="shared" si="39"/>
        <v>0</v>
      </c>
      <c r="S129" s="7">
        <v>25.65</v>
      </c>
      <c r="T129" s="5">
        <v>17788.275000000001</v>
      </c>
      <c r="U129" s="8">
        <v>0.88</v>
      </c>
      <c r="V129" s="5">
        <v>183.084</v>
      </c>
      <c r="AA129" s="9">
        <v>7.57</v>
      </c>
      <c r="AB129" s="5">
        <v>629.97540000000004</v>
      </c>
      <c r="AC129" s="10">
        <v>3.4</v>
      </c>
      <c r="AD129" s="5">
        <v>254.66</v>
      </c>
      <c r="AM129" s="5" t="str">
        <f t="shared" si="31"/>
        <v/>
      </c>
      <c r="AO129" s="5" t="str">
        <f t="shared" si="32"/>
        <v/>
      </c>
      <c r="AQ129" s="5" t="str">
        <f t="shared" si="33"/>
        <v/>
      </c>
      <c r="AT129" s="5">
        <f t="shared" si="38"/>
        <v>18855.9944</v>
      </c>
      <c r="AU129" s="5">
        <f t="shared" si="35"/>
        <v>13576.315968000001</v>
      </c>
      <c r="AV129" s="11">
        <f t="shared" si="36"/>
        <v>0.75145027252333896</v>
      </c>
      <c r="AW129" s="5">
        <f t="shared" si="34"/>
        <v>751.45027252333898</v>
      </c>
    </row>
    <row r="130" spans="1:49" x14ac:dyDescent="0.3">
      <c r="A130" s="1" t="s">
        <v>178</v>
      </c>
      <c r="B130" s="1" t="s">
        <v>179</v>
      </c>
      <c r="C130" s="1" t="s">
        <v>180</v>
      </c>
      <c r="D130" s="1" t="s">
        <v>181</v>
      </c>
      <c r="E130" s="1" t="s">
        <v>50</v>
      </c>
      <c r="F130" s="1" t="s">
        <v>182</v>
      </c>
      <c r="G130" s="1" t="s">
        <v>170</v>
      </c>
      <c r="H130" s="1" t="s">
        <v>53</v>
      </c>
      <c r="I130" s="2">
        <v>157.712087263</v>
      </c>
      <c r="J130" s="2">
        <v>36.28</v>
      </c>
      <c r="L130" s="2">
        <f t="shared" si="37"/>
        <v>30.34</v>
      </c>
      <c r="M130" s="2">
        <f t="shared" si="39"/>
        <v>0</v>
      </c>
      <c r="S130" s="7">
        <v>29.04</v>
      </c>
      <c r="T130" s="5">
        <v>20139.240000000002</v>
      </c>
      <c r="AC130" s="10">
        <v>1.3</v>
      </c>
      <c r="AD130" s="5">
        <v>97.37</v>
      </c>
      <c r="AM130" s="5" t="str">
        <f t="shared" ref="AM130:AM149" si="40">IF(AL130&gt;0,AL130*$AM$1,"")</f>
        <v/>
      </c>
      <c r="AO130" s="5" t="str">
        <f t="shared" ref="AO130:AO149" si="41">IF(AN130&gt;0,AN130*$AO$1,"")</f>
        <v/>
      </c>
      <c r="AQ130" s="5" t="str">
        <f t="shared" ref="AQ130:AQ149" si="42">IF(AP130&gt;0,AP130*$AQ$1,"")</f>
        <v/>
      </c>
      <c r="AT130" s="5">
        <f t="shared" si="38"/>
        <v>20236.61</v>
      </c>
      <c r="AU130" s="5">
        <f t="shared" si="35"/>
        <v>14570.359200000001</v>
      </c>
      <c r="AV130" s="11">
        <f t="shared" si="36"/>
        <v>0.8064706520833782</v>
      </c>
      <c r="AW130" s="5">
        <f t="shared" ref="AW130:AW149" si="43">(AV130/100)*$AW$1</f>
        <v>806.47065208337824</v>
      </c>
    </row>
    <row r="131" spans="1:49" x14ac:dyDescent="0.3">
      <c r="A131" s="1" t="s">
        <v>178</v>
      </c>
      <c r="B131" s="1" t="s">
        <v>179</v>
      </c>
      <c r="C131" s="1" t="s">
        <v>180</v>
      </c>
      <c r="D131" s="1" t="s">
        <v>181</v>
      </c>
      <c r="E131" s="1" t="s">
        <v>58</v>
      </c>
      <c r="F131" s="1" t="s">
        <v>182</v>
      </c>
      <c r="G131" s="1" t="s">
        <v>170</v>
      </c>
      <c r="H131" s="1" t="s">
        <v>53</v>
      </c>
      <c r="I131" s="2">
        <v>157.712087263</v>
      </c>
      <c r="J131" s="2">
        <v>39.700000000000003</v>
      </c>
      <c r="L131" s="2">
        <f t="shared" si="37"/>
        <v>38.54</v>
      </c>
      <c r="M131" s="2">
        <f t="shared" si="39"/>
        <v>0</v>
      </c>
      <c r="S131" s="7">
        <v>37.69</v>
      </c>
      <c r="T131" s="5">
        <v>26138.014999999999</v>
      </c>
      <c r="U131" s="8">
        <v>0.28999999999999998</v>
      </c>
      <c r="V131" s="5">
        <v>60.334499999999998</v>
      </c>
      <c r="AC131" s="10">
        <v>0.56000000000000005</v>
      </c>
      <c r="AD131" s="5">
        <v>41.94400000000001</v>
      </c>
      <c r="AM131" s="5" t="str">
        <f t="shared" si="40"/>
        <v/>
      </c>
      <c r="AO131" s="5" t="str">
        <f t="shared" si="41"/>
        <v/>
      </c>
      <c r="AQ131" s="5" t="str">
        <f t="shared" si="42"/>
        <v/>
      </c>
      <c r="AT131" s="5">
        <f t="shared" si="38"/>
        <v>26240.2935</v>
      </c>
      <c r="AU131" s="5">
        <f t="shared" ref="AU131:AU149" si="44">$AT$165*(AV131/100)</f>
        <v>18893.011319999998</v>
      </c>
      <c r="AV131" s="11">
        <f t="shared" ref="AV131:AV162" si="45">(AT131/$AT$165)*72</f>
        <v>1.0457298238096315</v>
      </c>
      <c r="AW131" s="5">
        <f t="shared" si="43"/>
        <v>1045.7298238096316</v>
      </c>
    </row>
    <row r="132" spans="1:49" x14ac:dyDescent="0.3">
      <c r="A132" s="1" t="s">
        <v>178</v>
      </c>
      <c r="B132" s="1" t="s">
        <v>179</v>
      </c>
      <c r="C132" s="1" t="s">
        <v>180</v>
      </c>
      <c r="D132" s="1" t="s">
        <v>181</v>
      </c>
      <c r="E132" s="1" t="s">
        <v>68</v>
      </c>
      <c r="F132" s="1" t="s">
        <v>182</v>
      </c>
      <c r="G132" s="1" t="s">
        <v>170</v>
      </c>
      <c r="H132" s="1" t="s">
        <v>53</v>
      </c>
      <c r="I132" s="2">
        <v>157.712087263</v>
      </c>
      <c r="J132" s="2">
        <v>38.67</v>
      </c>
      <c r="L132" s="2">
        <f t="shared" si="37"/>
        <v>38.61</v>
      </c>
      <c r="M132" s="2">
        <f t="shared" si="39"/>
        <v>7.0000000000000007E-2</v>
      </c>
      <c r="N132" s="3">
        <v>7.0000000000000007E-2</v>
      </c>
      <c r="Q132" s="6">
        <v>2.37</v>
      </c>
      <c r="R132" s="5">
        <v>2668.62</v>
      </c>
      <c r="S132" s="7">
        <v>35.85</v>
      </c>
      <c r="T132" s="5">
        <v>24861.974999999999</v>
      </c>
      <c r="AC132" s="10">
        <v>0.39</v>
      </c>
      <c r="AD132" s="5">
        <v>29.210999999999999</v>
      </c>
      <c r="AM132" s="5" t="str">
        <f t="shared" si="40"/>
        <v/>
      </c>
      <c r="AO132" s="5" t="str">
        <f t="shared" si="41"/>
        <v/>
      </c>
      <c r="AQ132" s="5" t="str">
        <f t="shared" si="42"/>
        <v/>
      </c>
      <c r="AT132" s="5">
        <f t="shared" si="38"/>
        <v>27559.805999999997</v>
      </c>
      <c r="AU132" s="5">
        <f t="shared" si="44"/>
        <v>19843.060320000001</v>
      </c>
      <c r="AV132" s="11">
        <f t="shared" si="45"/>
        <v>1.0983151187926929</v>
      </c>
      <c r="AW132" s="5">
        <f t="shared" si="43"/>
        <v>1098.3151187926928</v>
      </c>
    </row>
    <row r="133" spans="1:49" x14ac:dyDescent="0.3">
      <c r="A133" s="1" t="s">
        <v>183</v>
      </c>
      <c r="B133" s="1" t="s">
        <v>173</v>
      </c>
      <c r="C133" s="1" t="s">
        <v>174</v>
      </c>
      <c r="D133" s="1" t="s">
        <v>49</v>
      </c>
      <c r="E133" s="1" t="s">
        <v>50</v>
      </c>
      <c r="F133" s="1" t="s">
        <v>182</v>
      </c>
      <c r="G133" s="1" t="s">
        <v>170</v>
      </c>
      <c r="H133" s="1" t="s">
        <v>53</v>
      </c>
      <c r="I133" s="2">
        <v>2.96918413101</v>
      </c>
      <c r="J133" s="2">
        <v>2.5</v>
      </c>
      <c r="L133" s="2">
        <f t="shared" si="37"/>
        <v>2.13</v>
      </c>
      <c r="M133" s="2">
        <f t="shared" si="39"/>
        <v>0</v>
      </c>
      <c r="AA133" s="9">
        <v>0.62</v>
      </c>
      <c r="AB133" s="5">
        <v>51.596400000000003</v>
      </c>
      <c r="AC133" s="10">
        <v>1.51</v>
      </c>
      <c r="AD133" s="5">
        <v>113.099</v>
      </c>
      <c r="AM133" s="5" t="str">
        <f t="shared" si="40"/>
        <v/>
      </c>
      <c r="AO133" s="5" t="str">
        <f t="shared" si="41"/>
        <v/>
      </c>
      <c r="AQ133" s="5" t="str">
        <f t="shared" si="42"/>
        <v/>
      </c>
      <c r="AT133" s="5">
        <f t="shared" si="38"/>
        <v>164.69540000000001</v>
      </c>
      <c r="AU133" s="5">
        <f t="shared" si="44"/>
        <v>118.58068800000002</v>
      </c>
      <c r="AV133" s="11">
        <f t="shared" si="45"/>
        <v>6.5634514196366298E-3</v>
      </c>
      <c r="AW133" s="5">
        <f t="shared" si="43"/>
        <v>6.56345141963663</v>
      </c>
    </row>
    <row r="134" spans="1:49" x14ac:dyDescent="0.3">
      <c r="A134" s="1" t="s">
        <v>184</v>
      </c>
      <c r="B134" s="1" t="s">
        <v>185</v>
      </c>
      <c r="C134" s="1" t="s">
        <v>186</v>
      </c>
      <c r="D134" s="1" t="s">
        <v>187</v>
      </c>
      <c r="E134" s="1" t="s">
        <v>73</v>
      </c>
      <c r="F134" s="1" t="s">
        <v>182</v>
      </c>
      <c r="G134" s="1" t="s">
        <v>170</v>
      </c>
      <c r="H134" s="1" t="s">
        <v>53</v>
      </c>
      <c r="I134" s="2">
        <v>161.71741558299999</v>
      </c>
      <c r="J134" s="2">
        <v>38.67</v>
      </c>
      <c r="L134" s="2">
        <f t="shared" si="37"/>
        <v>38.32</v>
      </c>
      <c r="M134" s="2">
        <f t="shared" si="39"/>
        <v>0.34</v>
      </c>
      <c r="Q134" s="6">
        <v>11.29</v>
      </c>
      <c r="R134" s="5">
        <v>12712.54</v>
      </c>
      <c r="S134" s="7">
        <v>27.03</v>
      </c>
      <c r="T134" s="5">
        <v>18745.305</v>
      </c>
      <c r="AM134" s="5" t="str">
        <f t="shared" si="40"/>
        <v/>
      </c>
      <c r="AN134" s="3">
        <v>0.34</v>
      </c>
      <c r="AO134" s="5">
        <f t="shared" si="41"/>
        <v>1763.92</v>
      </c>
      <c r="AQ134" s="5" t="str">
        <f t="shared" si="42"/>
        <v/>
      </c>
      <c r="AT134" s="5">
        <f t="shared" si="38"/>
        <v>31457.845000000001</v>
      </c>
      <c r="AU134" s="5">
        <f t="shared" si="44"/>
        <v>22649.648400000002</v>
      </c>
      <c r="AV134" s="11">
        <f t="shared" si="45"/>
        <v>1.2536600137220533</v>
      </c>
      <c r="AW134" s="5">
        <f t="shared" si="43"/>
        <v>1253.6600137220532</v>
      </c>
    </row>
    <row r="135" spans="1:49" x14ac:dyDescent="0.3">
      <c r="A135" s="1" t="s">
        <v>184</v>
      </c>
      <c r="B135" s="1" t="s">
        <v>185</v>
      </c>
      <c r="C135" s="1" t="s">
        <v>186</v>
      </c>
      <c r="D135" s="1" t="s">
        <v>187</v>
      </c>
      <c r="E135" s="1" t="s">
        <v>74</v>
      </c>
      <c r="F135" s="1" t="s">
        <v>182</v>
      </c>
      <c r="G135" s="1" t="s">
        <v>170</v>
      </c>
      <c r="H135" s="1" t="s">
        <v>53</v>
      </c>
      <c r="I135" s="2">
        <v>161.71741558299999</v>
      </c>
      <c r="J135" s="2">
        <v>37.909999999999997</v>
      </c>
      <c r="L135" s="2">
        <f t="shared" si="37"/>
        <v>37.910000000000004</v>
      </c>
      <c r="M135" s="2">
        <f t="shared" si="39"/>
        <v>0</v>
      </c>
      <c r="Q135" s="6">
        <v>16.440000000000001</v>
      </c>
      <c r="R135" s="5">
        <v>18511.439999999999</v>
      </c>
      <c r="S135" s="7">
        <v>20.68</v>
      </c>
      <c r="T135" s="5">
        <v>14341.58</v>
      </c>
      <c r="U135" s="8">
        <v>0.79</v>
      </c>
      <c r="V135" s="5">
        <v>164.3595</v>
      </c>
      <c r="AM135" s="5" t="str">
        <f t="shared" si="40"/>
        <v/>
      </c>
      <c r="AO135" s="5" t="str">
        <f t="shared" si="41"/>
        <v/>
      </c>
      <c r="AQ135" s="5" t="str">
        <f t="shared" si="42"/>
        <v/>
      </c>
      <c r="AT135" s="5">
        <f t="shared" si="38"/>
        <v>33017.379499999995</v>
      </c>
      <c r="AU135" s="5">
        <f t="shared" si="44"/>
        <v>23772.513239999997</v>
      </c>
      <c r="AV135" s="11">
        <f t="shared" si="45"/>
        <v>1.3158106805166161</v>
      </c>
      <c r="AW135" s="5">
        <f t="shared" si="43"/>
        <v>1315.810680516616</v>
      </c>
    </row>
    <row r="136" spans="1:49" x14ac:dyDescent="0.3">
      <c r="A136" s="1" t="s">
        <v>184</v>
      </c>
      <c r="B136" s="1" t="s">
        <v>185</v>
      </c>
      <c r="C136" s="1" t="s">
        <v>186</v>
      </c>
      <c r="D136" s="1" t="s">
        <v>187</v>
      </c>
      <c r="E136" s="1" t="s">
        <v>75</v>
      </c>
      <c r="F136" s="1" t="s">
        <v>182</v>
      </c>
      <c r="G136" s="1" t="s">
        <v>170</v>
      </c>
      <c r="H136" s="1" t="s">
        <v>53</v>
      </c>
      <c r="I136" s="2">
        <v>161.71741558299999</v>
      </c>
      <c r="J136" s="2">
        <v>39.119999999999997</v>
      </c>
      <c r="L136" s="2">
        <f t="shared" si="37"/>
        <v>39.080000000000005</v>
      </c>
      <c r="M136" s="2">
        <f t="shared" si="39"/>
        <v>0</v>
      </c>
      <c r="Q136" s="6">
        <v>11.57</v>
      </c>
      <c r="R136" s="5">
        <v>13027.82</v>
      </c>
      <c r="S136" s="7">
        <v>26.19</v>
      </c>
      <c r="T136" s="5">
        <v>18162.764999999999</v>
      </c>
      <c r="U136" s="8">
        <v>1.32</v>
      </c>
      <c r="V136" s="5">
        <v>274.62599999999998</v>
      </c>
      <c r="AM136" s="5" t="str">
        <f t="shared" si="40"/>
        <v/>
      </c>
      <c r="AO136" s="5" t="str">
        <f t="shared" si="41"/>
        <v/>
      </c>
      <c r="AQ136" s="5" t="str">
        <f t="shared" si="42"/>
        <v/>
      </c>
      <c r="AT136" s="5">
        <f t="shared" si="38"/>
        <v>31465.210999999999</v>
      </c>
      <c r="AU136" s="5">
        <f t="shared" si="44"/>
        <v>22654.951919999996</v>
      </c>
      <c r="AV136" s="11">
        <f t="shared" si="45"/>
        <v>1.2539535640164574</v>
      </c>
      <c r="AW136" s="5">
        <f t="shared" si="43"/>
        <v>1253.9535640164572</v>
      </c>
    </row>
    <row r="137" spans="1:49" x14ac:dyDescent="0.3">
      <c r="A137" s="1" t="s">
        <v>184</v>
      </c>
      <c r="B137" s="1" t="s">
        <v>185</v>
      </c>
      <c r="C137" s="1" t="s">
        <v>186</v>
      </c>
      <c r="D137" s="1" t="s">
        <v>187</v>
      </c>
      <c r="E137" s="1" t="s">
        <v>76</v>
      </c>
      <c r="F137" s="1" t="s">
        <v>182</v>
      </c>
      <c r="G137" s="1" t="s">
        <v>170</v>
      </c>
      <c r="H137" s="1" t="s">
        <v>53</v>
      </c>
      <c r="I137" s="2">
        <v>161.71741558299999</v>
      </c>
      <c r="J137" s="2">
        <v>40.090000000000003</v>
      </c>
      <c r="L137" s="2">
        <f t="shared" si="37"/>
        <v>39.459999999999994</v>
      </c>
      <c r="M137" s="2">
        <f t="shared" si="39"/>
        <v>0.27</v>
      </c>
      <c r="O137" s="4">
        <v>5.19</v>
      </c>
      <c r="P137" s="5">
        <v>5914.0050000000001</v>
      </c>
      <c r="Q137" s="6">
        <v>31.93</v>
      </c>
      <c r="R137" s="5">
        <v>35953.18</v>
      </c>
      <c r="S137" s="7">
        <v>2.34</v>
      </c>
      <c r="T137" s="5">
        <v>1622.79</v>
      </c>
      <c r="AM137" s="5" t="str">
        <f t="shared" si="40"/>
        <v/>
      </c>
      <c r="AN137" s="3">
        <v>0.27</v>
      </c>
      <c r="AO137" s="5">
        <f t="shared" si="41"/>
        <v>1400.76</v>
      </c>
      <c r="AQ137" s="5" t="str">
        <f t="shared" si="42"/>
        <v/>
      </c>
      <c r="AT137" s="5">
        <f t="shared" si="38"/>
        <v>43489.974999999999</v>
      </c>
      <c r="AU137" s="5">
        <f t="shared" si="44"/>
        <v>31312.781999999999</v>
      </c>
      <c r="AV137" s="11">
        <f t="shared" si="45"/>
        <v>1.7331652138050697</v>
      </c>
      <c r="AW137" s="5">
        <f t="shared" si="43"/>
        <v>1733.1652138050699</v>
      </c>
    </row>
    <row r="138" spans="1:49" x14ac:dyDescent="0.3">
      <c r="A138" s="1" t="s">
        <v>188</v>
      </c>
      <c r="B138" s="1" t="s">
        <v>189</v>
      </c>
      <c r="C138" s="1" t="s">
        <v>190</v>
      </c>
      <c r="D138" s="1" t="s">
        <v>49</v>
      </c>
      <c r="E138" s="1" t="s">
        <v>71</v>
      </c>
      <c r="F138" s="1" t="s">
        <v>182</v>
      </c>
      <c r="G138" s="1" t="s">
        <v>170</v>
      </c>
      <c r="H138" s="1" t="s">
        <v>53</v>
      </c>
      <c r="I138" s="2">
        <v>157.42294413100001</v>
      </c>
      <c r="J138" s="2">
        <v>38.49</v>
      </c>
      <c r="L138" s="2">
        <f t="shared" si="37"/>
        <v>19.14</v>
      </c>
      <c r="M138" s="2">
        <f t="shared" si="39"/>
        <v>0</v>
      </c>
      <c r="Q138" s="6">
        <v>19.14</v>
      </c>
      <c r="R138" s="5">
        <v>21551.64</v>
      </c>
      <c r="AM138" s="5" t="str">
        <f t="shared" si="40"/>
        <v/>
      </c>
      <c r="AO138" s="5" t="str">
        <f t="shared" si="41"/>
        <v/>
      </c>
      <c r="AQ138" s="5" t="str">
        <f t="shared" si="42"/>
        <v/>
      </c>
      <c r="AT138" s="5">
        <f t="shared" si="38"/>
        <v>21551.64</v>
      </c>
      <c r="AU138" s="5">
        <f t="shared" si="44"/>
        <v>15517.180800000002</v>
      </c>
      <c r="AV138" s="11">
        <f t="shared" si="45"/>
        <v>0.85887731019504832</v>
      </c>
      <c r="AW138" s="5">
        <f t="shared" si="43"/>
        <v>858.87731019504838</v>
      </c>
    </row>
    <row r="139" spans="1:49" x14ac:dyDescent="0.3">
      <c r="A139" s="1" t="s">
        <v>188</v>
      </c>
      <c r="B139" s="1" t="s">
        <v>189</v>
      </c>
      <c r="C139" s="1" t="s">
        <v>190</v>
      </c>
      <c r="D139" s="1" t="s">
        <v>49</v>
      </c>
      <c r="E139" s="1" t="s">
        <v>72</v>
      </c>
      <c r="F139" s="1" t="s">
        <v>182</v>
      </c>
      <c r="G139" s="1" t="s">
        <v>170</v>
      </c>
      <c r="H139" s="1" t="s">
        <v>53</v>
      </c>
      <c r="I139" s="2">
        <v>157.42294413100001</v>
      </c>
      <c r="J139" s="2">
        <v>37.340000000000003</v>
      </c>
      <c r="L139" s="2">
        <f t="shared" si="37"/>
        <v>4.78</v>
      </c>
      <c r="M139" s="2">
        <f t="shared" si="39"/>
        <v>0</v>
      </c>
      <c r="Q139" s="6">
        <v>4.78</v>
      </c>
      <c r="R139" s="5">
        <v>5382.2800000000007</v>
      </c>
      <c r="AM139" s="5" t="str">
        <f t="shared" si="40"/>
        <v/>
      </c>
      <c r="AO139" s="5" t="str">
        <f t="shared" si="41"/>
        <v/>
      </c>
      <c r="AQ139" s="5" t="str">
        <f t="shared" si="42"/>
        <v/>
      </c>
      <c r="AT139" s="5">
        <f t="shared" si="38"/>
        <v>5382.2800000000007</v>
      </c>
      <c r="AU139" s="5">
        <f t="shared" si="44"/>
        <v>3875.2416000000012</v>
      </c>
      <c r="AV139" s="11">
        <f t="shared" si="45"/>
        <v>0.21449496043533603</v>
      </c>
      <c r="AW139" s="5">
        <f t="shared" si="43"/>
        <v>214.49496043533605</v>
      </c>
    </row>
    <row r="140" spans="1:49" x14ac:dyDescent="0.3">
      <c r="A140" s="1" t="s">
        <v>191</v>
      </c>
      <c r="B140" s="1" t="s">
        <v>192</v>
      </c>
      <c r="C140" s="1" t="s">
        <v>193</v>
      </c>
      <c r="D140" s="1" t="s">
        <v>49</v>
      </c>
      <c r="E140" s="1" t="s">
        <v>96</v>
      </c>
      <c r="F140" s="1" t="s">
        <v>182</v>
      </c>
      <c r="G140" s="1" t="s">
        <v>170</v>
      </c>
      <c r="H140" s="1" t="s">
        <v>53</v>
      </c>
      <c r="I140" s="2">
        <v>132.75470671599999</v>
      </c>
      <c r="J140" s="2">
        <v>38.630000000000003</v>
      </c>
      <c r="L140" s="2">
        <f t="shared" si="37"/>
        <v>19.070000000000004</v>
      </c>
      <c r="M140" s="2">
        <f t="shared" si="39"/>
        <v>0</v>
      </c>
      <c r="Q140" s="6">
        <v>2.93</v>
      </c>
      <c r="R140" s="5">
        <v>3299.18</v>
      </c>
      <c r="S140" s="7">
        <v>15.88</v>
      </c>
      <c r="T140" s="5">
        <v>11012.78</v>
      </c>
      <c r="AC140" s="10">
        <v>0.26</v>
      </c>
      <c r="AD140" s="5">
        <v>19.474</v>
      </c>
      <c r="AM140" s="5" t="str">
        <f t="shared" si="40"/>
        <v/>
      </c>
      <c r="AO140" s="5" t="str">
        <f t="shared" si="41"/>
        <v/>
      </c>
      <c r="AQ140" s="5" t="str">
        <f t="shared" si="42"/>
        <v/>
      </c>
      <c r="AT140" s="5">
        <f t="shared" si="38"/>
        <v>14331.434000000001</v>
      </c>
      <c r="AU140" s="5">
        <f t="shared" si="44"/>
        <v>10318.63248</v>
      </c>
      <c r="AV140" s="11">
        <f t="shared" si="45"/>
        <v>0.57113720743098262</v>
      </c>
      <c r="AW140" s="5">
        <f t="shared" si="43"/>
        <v>571.13720743098258</v>
      </c>
    </row>
    <row r="141" spans="1:49" x14ac:dyDescent="0.3">
      <c r="A141" s="1" t="s">
        <v>191</v>
      </c>
      <c r="B141" s="1" t="s">
        <v>192</v>
      </c>
      <c r="C141" s="1" t="s">
        <v>193</v>
      </c>
      <c r="D141" s="1" t="s">
        <v>49</v>
      </c>
      <c r="E141" s="1" t="s">
        <v>106</v>
      </c>
      <c r="F141" s="1" t="s">
        <v>182</v>
      </c>
      <c r="G141" s="1" t="s">
        <v>170</v>
      </c>
      <c r="H141" s="1" t="s">
        <v>53</v>
      </c>
      <c r="I141" s="2">
        <v>132.75470671599999</v>
      </c>
      <c r="J141" s="2">
        <v>26.86</v>
      </c>
      <c r="L141" s="2">
        <f t="shared" si="37"/>
        <v>23.91</v>
      </c>
      <c r="M141" s="2">
        <f t="shared" si="39"/>
        <v>0</v>
      </c>
      <c r="S141" s="7">
        <v>23.91</v>
      </c>
      <c r="T141" s="5">
        <v>16581.584999999999</v>
      </c>
      <c r="AM141" s="5" t="str">
        <f t="shared" si="40"/>
        <v/>
      </c>
      <c r="AO141" s="5" t="str">
        <f t="shared" si="41"/>
        <v/>
      </c>
      <c r="AQ141" s="5" t="str">
        <f t="shared" si="42"/>
        <v/>
      </c>
      <c r="AT141" s="5">
        <f t="shared" si="38"/>
        <v>16581.584999999999</v>
      </c>
      <c r="AU141" s="5">
        <f t="shared" si="44"/>
        <v>11938.741199999999</v>
      </c>
      <c r="AV141" s="11">
        <f t="shared" si="45"/>
        <v>0.66081036633734413</v>
      </c>
      <c r="AW141" s="5">
        <f t="shared" si="43"/>
        <v>660.81036633734413</v>
      </c>
    </row>
    <row r="142" spans="1:49" x14ac:dyDescent="0.3">
      <c r="A142" s="1" t="s">
        <v>191</v>
      </c>
      <c r="B142" s="1" t="s">
        <v>192</v>
      </c>
      <c r="C142" s="1" t="s">
        <v>193</v>
      </c>
      <c r="D142" s="1" t="s">
        <v>49</v>
      </c>
      <c r="E142" s="1" t="s">
        <v>62</v>
      </c>
      <c r="F142" s="1" t="s">
        <v>182</v>
      </c>
      <c r="G142" s="1" t="s">
        <v>170</v>
      </c>
      <c r="H142" s="1" t="s">
        <v>53</v>
      </c>
      <c r="I142" s="2">
        <v>132.75470671599999</v>
      </c>
      <c r="J142" s="2">
        <v>26.66</v>
      </c>
      <c r="L142" s="2">
        <f t="shared" si="37"/>
        <v>0.83</v>
      </c>
      <c r="M142" s="2">
        <f t="shared" si="39"/>
        <v>0</v>
      </c>
      <c r="S142" s="7">
        <v>0.83</v>
      </c>
      <c r="T142" s="5">
        <v>575.60500000000002</v>
      </c>
      <c r="AM142" s="5" t="str">
        <f t="shared" si="40"/>
        <v/>
      </c>
      <c r="AO142" s="5" t="str">
        <f t="shared" si="41"/>
        <v/>
      </c>
      <c r="AQ142" s="5" t="str">
        <f t="shared" si="42"/>
        <v/>
      </c>
      <c r="AT142" s="5">
        <f t="shared" si="38"/>
        <v>575.60500000000002</v>
      </c>
      <c r="AU142" s="5">
        <f t="shared" si="44"/>
        <v>414.43560000000002</v>
      </c>
      <c r="AV142" s="11">
        <f t="shared" si="45"/>
        <v>2.2939046593893588E-2</v>
      </c>
      <c r="AW142" s="5">
        <f t="shared" si="43"/>
        <v>22.939046593893586</v>
      </c>
    </row>
    <row r="143" spans="1:49" x14ac:dyDescent="0.3">
      <c r="A143" s="1" t="s">
        <v>194</v>
      </c>
      <c r="B143" s="1" t="s">
        <v>108</v>
      </c>
      <c r="E143" s="1" t="s">
        <v>106</v>
      </c>
      <c r="F143" s="1" t="s">
        <v>182</v>
      </c>
      <c r="G143" s="1" t="s">
        <v>170</v>
      </c>
      <c r="H143" s="1" t="s">
        <v>53</v>
      </c>
      <c r="I143" s="2">
        <v>26.049869088299999</v>
      </c>
      <c r="J143" s="2">
        <v>13.11</v>
      </c>
      <c r="K143" s="2">
        <f>SUM(L143:M143)</f>
        <v>3.32</v>
      </c>
      <c r="L143" s="2">
        <f t="shared" si="37"/>
        <v>0</v>
      </c>
      <c r="M143" s="2">
        <f t="shared" si="39"/>
        <v>3.32</v>
      </c>
      <c r="AM143" s="5" t="str">
        <f t="shared" si="40"/>
        <v/>
      </c>
      <c r="AO143" s="5" t="str">
        <f t="shared" si="41"/>
        <v/>
      </c>
      <c r="AQ143" s="5" t="str">
        <f t="shared" si="42"/>
        <v/>
      </c>
      <c r="AS143" s="2">
        <v>3.32</v>
      </c>
      <c r="AT143" s="5">
        <f t="shared" si="38"/>
        <v>0</v>
      </c>
      <c r="AU143" s="5">
        <f t="shared" si="44"/>
        <v>0</v>
      </c>
      <c r="AV143" s="11">
        <f t="shared" si="45"/>
        <v>0</v>
      </c>
      <c r="AW143" s="5">
        <f t="shared" si="43"/>
        <v>0</v>
      </c>
    </row>
    <row r="144" spans="1:49" x14ac:dyDescent="0.3">
      <c r="A144" s="1" t="s">
        <v>194</v>
      </c>
      <c r="B144" s="1" t="s">
        <v>108</v>
      </c>
      <c r="E144" s="1" t="s">
        <v>62</v>
      </c>
      <c r="F144" s="1" t="s">
        <v>182</v>
      </c>
      <c r="G144" s="1" t="s">
        <v>170</v>
      </c>
      <c r="H144" s="1" t="s">
        <v>53</v>
      </c>
      <c r="I144" s="2">
        <v>26.049869088299999</v>
      </c>
      <c r="J144" s="2">
        <v>12.94</v>
      </c>
      <c r="K144" s="2">
        <f>SUM(L144:M144)</f>
        <v>0.77</v>
      </c>
      <c r="L144" s="2">
        <f t="shared" si="37"/>
        <v>0</v>
      </c>
      <c r="M144" s="2">
        <f t="shared" si="39"/>
        <v>0.77</v>
      </c>
      <c r="AM144" s="5" t="str">
        <f t="shared" si="40"/>
        <v/>
      </c>
      <c r="AO144" s="5" t="str">
        <f t="shared" si="41"/>
        <v/>
      </c>
      <c r="AQ144" s="5" t="str">
        <f t="shared" si="42"/>
        <v/>
      </c>
      <c r="AS144" s="2">
        <v>0.77</v>
      </c>
      <c r="AT144" s="5">
        <f t="shared" si="38"/>
        <v>0</v>
      </c>
      <c r="AU144" s="5">
        <f t="shared" si="44"/>
        <v>0</v>
      </c>
      <c r="AV144" s="11">
        <f t="shared" si="45"/>
        <v>0</v>
      </c>
      <c r="AW144" s="5">
        <f t="shared" si="43"/>
        <v>0</v>
      </c>
    </row>
    <row r="145" spans="1:49" x14ac:dyDescent="0.3">
      <c r="A145" s="1" t="s">
        <v>195</v>
      </c>
      <c r="B145" s="1" t="s">
        <v>132</v>
      </c>
      <c r="C145" s="1" t="s">
        <v>133</v>
      </c>
      <c r="D145" s="1" t="s">
        <v>49</v>
      </c>
      <c r="E145" s="1" t="s">
        <v>50</v>
      </c>
      <c r="F145" s="1" t="s">
        <v>196</v>
      </c>
      <c r="G145" s="1" t="s">
        <v>170</v>
      </c>
      <c r="H145" s="1" t="s">
        <v>53</v>
      </c>
      <c r="I145" s="2">
        <v>160.820566034</v>
      </c>
      <c r="J145" s="2">
        <v>38.380000000000003</v>
      </c>
      <c r="L145" s="2">
        <f t="shared" si="37"/>
        <v>2.0799999999999996</v>
      </c>
      <c r="M145" s="2">
        <f t="shared" ref="M145:M161" si="46">SUM(N145,AE145,AL145,AN145,AP145,AR145,AS145)</f>
        <v>1.96</v>
      </c>
      <c r="Q145" s="6">
        <v>0.01</v>
      </c>
      <c r="R145" s="5">
        <v>11.26</v>
      </c>
      <c r="S145" s="7">
        <v>2.0699999999999998</v>
      </c>
      <c r="T145" s="5">
        <v>1435.5450000000001</v>
      </c>
      <c r="AM145" s="5" t="str">
        <f t="shared" si="40"/>
        <v/>
      </c>
      <c r="AN145" s="3">
        <v>0.52</v>
      </c>
      <c r="AO145" s="5">
        <f t="shared" si="41"/>
        <v>2697.76</v>
      </c>
      <c r="AQ145" s="5" t="str">
        <f t="shared" si="42"/>
        <v/>
      </c>
      <c r="AR145" s="2">
        <v>1.44</v>
      </c>
      <c r="AT145" s="5">
        <f t="shared" si="38"/>
        <v>1446.8050000000001</v>
      </c>
      <c r="AU145" s="5">
        <f t="shared" si="44"/>
        <v>1041.6996000000001</v>
      </c>
      <c r="AV145" s="11">
        <f t="shared" si="45"/>
        <v>5.7658163683912085E-2</v>
      </c>
      <c r="AW145" s="5">
        <f t="shared" si="43"/>
        <v>57.658163683912086</v>
      </c>
    </row>
    <row r="146" spans="1:49" x14ac:dyDescent="0.3">
      <c r="A146" s="1" t="s">
        <v>195</v>
      </c>
      <c r="B146" s="1" t="s">
        <v>132</v>
      </c>
      <c r="C146" s="1" t="s">
        <v>133</v>
      </c>
      <c r="D146" s="1" t="s">
        <v>49</v>
      </c>
      <c r="E146" s="1" t="s">
        <v>58</v>
      </c>
      <c r="F146" s="1" t="s">
        <v>196</v>
      </c>
      <c r="G146" s="1" t="s">
        <v>170</v>
      </c>
      <c r="H146" s="1" t="s">
        <v>53</v>
      </c>
      <c r="I146" s="2">
        <v>160.820566034</v>
      </c>
      <c r="J146" s="2">
        <v>40.229999999999997</v>
      </c>
      <c r="L146" s="2">
        <f t="shared" si="37"/>
        <v>0.05</v>
      </c>
      <c r="M146" s="2">
        <f t="shared" si="46"/>
        <v>2.1800000000000002</v>
      </c>
      <c r="Q146" s="6">
        <v>0.01</v>
      </c>
      <c r="R146" s="5">
        <v>11.26</v>
      </c>
      <c r="S146" s="7">
        <v>0.04</v>
      </c>
      <c r="T146" s="5">
        <v>27.74</v>
      </c>
      <c r="AM146" s="5" t="str">
        <f t="shared" si="40"/>
        <v/>
      </c>
      <c r="AN146" s="3">
        <v>0.68</v>
      </c>
      <c r="AO146" s="5">
        <f t="shared" si="41"/>
        <v>3527.84</v>
      </c>
      <c r="AQ146" s="5" t="str">
        <f t="shared" si="42"/>
        <v/>
      </c>
      <c r="AR146" s="2">
        <v>1.5</v>
      </c>
      <c r="AT146" s="5">
        <f t="shared" si="38"/>
        <v>39</v>
      </c>
      <c r="AU146" s="5">
        <f t="shared" si="44"/>
        <v>28.08</v>
      </c>
      <c r="AV146" s="11">
        <f t="shared" si="45"/>
        <v>1.5542304482446293E-3</v>
      </c>
      <c r="AW146" s="5">
        <f t="shared" si="43"/>
        <v>1.5542304482446294</v>
      </c>
    </row>
    <row r="147" spans="1:49" x14ac:dyDescent="0.3">
      <c r="A147" s="1" t="s">
        <v>197</v>
      </c>
      <c r="B147" s="1" t="s">
        <v>198</v>
      </c>
      <c r="C147" s="1" t="s">
        <v>199</v>
      </c>
      <c r="D147" s="1" t="s">
        <v>200</v>
      </c>
      <c r="E147" s="1" t="s">
        <v>106</v>
      </c>
      <c r="F147" s="1" t="s">
        <v>196</v>
      </c>
      <c r="G147" s="1" t="s">
        <v>170</v>
      </c>
      <c r="H147" s="1" t="s">
        <v>53</v>
      </c>
      <c r="I147" s="2">
        <v>440.88683226500001</v>
      </c>
      <c r="J147" s="2">
        <v>40.06</v>
      </c>
      <c r="L147" s="2">
        <f t="shared" si="37"/>
        <v>0</v>
      </c>
      <c r="M147" s="2">
        <f t="shared" si="46"/>
        <v>2.48</v>
      </c>
      <c r="AM147" s="5" t="str">
        <f t="shared" si="40"/>
        <v/>
      </c>
      <c r="AO147" s="5" t="str">
        <f t="shared" si="41"/>
        <v/>
      </c>
      <c r="AP147" s="2">
        <v>0.63</v>
      </c>
      <c r="AQ147" s="5">
        <f t="shared" si="42"/>
        <v>0.63</v>
      </c>
      <c r="AR147" s="2">
        <v>1.85</v>
      </c>
      <c r="AT147" s="5">
        <f t="shared" si="38"/>
        <v>0</v>
      </c>
      <c r="AU147" s="5">
        <f t="shared" si="44"/>
        <v>0</v>
      </c>
      <c r="AV147" s="11">
        <f t="shared" si="45"/>
        <v>0</v>
      </c>
      <c r="AW147" s="5">
        <f t="shared" si="43"/>
        <v>0</v>
      </c>
    </row>
    <row r="148" spans="1:49" x14ac:dyDescent="0.3">
      <c r="A148" s="1" t="s">
        <v>197</v>
      </c>
      <c r="B148" s="1" t="s">
        <v>198</v>
      </c>
      <c r="C148" s="1" t="s">
        <v>199</v>
      </c>
      <c r="D148" s="1" t="s">
        <v>200</v>
      </c>
      <c r="E148" s="1" t="s">
        <v>62</v>
      </c>
      <c r="F148" s="1" t="s">
        <v>196</v>
      </c>
      <c r="G148" s="1" t="s">
        <v>170</v>
      </c>
      <c r="H148" s="1" t="s">
        <v>53</v>
      </c>
      <c r="I148" s="2">
        <v>440.88683226500001</v>
      </c>
      <c r="J148" s="2">
        <v>39.9</v>
      </c>
      <c r="L148" s="2">
        <f t="shared" si="37"/>
        <v>0</v>
      </c>
      <c r="M148" s="2">
        <f t="shared" si="46"/>
        <v>0.56000000000000005</v>
      </c>
      <c r="AM148" s="5" t="str">
        <f t="shared" si="40"/>
        <v/>
      </c>
      <c r="AO148" s="5" t="str">
        <f t="shared" si="41"/>
        <v/>
      </c>
      <c r="AP148" s="2">
        <v>0.13</v>
      </c>
      <c r="AQ148" s="5">
        <f t="shared" si="42"/>
        <v>0.13</v>
      </c>
      <c r="AR148" s="2">
        <v>0.43</v>
      </c>
      <c r="AT148" s="5">
        <f t="shared" si="38"/>
        <v>0</v>
      </c>
      <c r="AU148" s="5">
        <f t="shared" si="44"/>
        <v>0</v>
      </c>
      <c r="AV148" s="11">
        <f t="shared" si="45"/>
        <v>0</v>
      </c>
      <c r="AW148" s="5">
        <f t="shared" si="43"/>
        <v>0</v>
      </c>
    </row>
    <row r="149" spans="1:49" x14ac:dyDescent="0.3">
      <c r="A149" s="1" t="s">
        <v>208</v>
      </c>
      <c r="B149" s="1" t="s">
        <v>224</v>
      </c>
      <c r="C149" s="1" t="s">
        <v>225</v>
      </c>
      <c r="D149" s="1" t="s">
        <v>226</v>
      </c>
      <c r="I149" s="2">
        <v>5.96394892003</v>
      </c>
      <c r="J149" s="2">
        <v>4.6900000000000004</v>
      </c>
      <c r="L149" s="2">
        <f>SUM(O149,Q149,S149,U149,W149,Y149,AA149,AC149,AF149,AH149,AJ149)</f>
        <v>12.24</v>
      </c>
      <c r="M149" s="2">
        <f>SUM(N149,AE149,AL149,AN149,AP149,AR149,AS149)</f>
        <v>0</v>
      </c>
      <c r="AH149" s="9">
        <v>12.24</v>
      </c>
      <c r="AI149" s="5">
        <v>11025.79</v>
      </c>
      <c r="AM149" s="5" t="str">
        <f t="shared" si="40"/>
        <v/>
      </c>
      <c r="AO149" s="5" t="str">
        <f t="shared" si="41"/>
        <v/>
      </c>
      <c r="AQ149" s="5" t="str">
        <f t="shared" si="42"/>
        <v/>
      </c>
      <c r="AT149" s="5">
        <f>SUM(P149,R149,T149,V149,X149,Z149,AB149,AD149,AG149,AI149,AK149)</f>
        <v>11025.79</v>
      </c>
      <c r="AU149" s="5">
        <f t="shared" si="44"/>
        <v>7938.5688</v>
      </c>
      <c r="AV149" s="11">
        <f t="shared" si="45"/>
        <v>0.43940047522951675</v>
      </c>
      <c r="AW149" s="5">
        <f t="shared" si="43"/>
        <v>439.4004752295167</v>
      </c>
    </row>
    <row r="150" spans="1:49" x14ac:dyDescent="0.3">
      <c r="B150" s="29" t="s">
        <v>211</v>
      </c>
      <c r="AV150" s="11">
        <f t="shared" si="45"/>
        <v>0</v>
      </c>
    </row>
    <row r="151" spans="1:49" x14ac:dyDescent="0.3">
      <c r="B151" s="1" t="s">
        <v>207</v>
      </c>
      <c r="C151" s="1" t="s">
        <v>218</v>
      </c>
      <c r="D151" s="1" t="s">
        <v>219</v>
      </c>
      <c r="L151" s="2">
        <f>SUM(O151,Q151,S151,U151,W151,Y151,AA151,AC151,AF151,AH151,AJ151)</f>
        <v>20.37</v>
      </c>
      <c r="M151" s="2">
        <f t="shared" ref="M151" si="47">SUM(N151,AE151,AL151,AN151,AP151,AR151,AS151)</f>
        <v>0</v>
      </c>
      <c r="AH151" s="9">
        <v>20.37</v>
      </c>
      <c r="AI151" s="5">
        <v>18349.3</v>
      </c>
      <c r="AT151" s="5">
        <f t="shared" ref="AT151:AT154" si="48">SUM(P151,R151,T151,V151,X151,Z151,AB151,AD151,AG151,AI151,AK151)</f>
        <v>18349.3</v>
      </c>
      <c r="AU151" s="5">
        <f>$AT$165*(AV151/100)</f>
        <v>13211.496000000001</v>
      </c>
      <c r="AV151" s="11">
        <f t="shared" si="45"/>
        <v>0.73125745548654297</v>
      </c>
      <c r="AW151" s="5">
        <f t="shared" ref="AW151:AW154" si="49">(AV151/100)*$AW$1</f>
        <v>731.25745548654299</v>
      </c>
    </row>
    <row r="152" spans="1:49" x14ac:dyDescent="0.3">
      <c r="B152" s="29" t="s">
        <v>212</v>
      </c>
      <c r="AV152" s="11">
        <f t="shared" si="45"/>
        <v>0</v>
      </c>
    </row>
    <row r="153" spans="1:49" x14ac:dyDescent="0.3">
      <c r="B153" s="1" t="s">
        <v>205</v>
      </c>
      <c r="C153" s="1" t="s">
        <v>220</v>
      </c>
      <c r="D153" s="1" t="s">
        <v>49</v>
      </c>
      <c r="L153" s="2">
        <f>SUM(O153,Q153,S153,U153,W153,Y153,AA153,AC153,AF153,AH153,AJ153)</f>
        <v>25.43</v>
      </c>
      <c r="M153" s="2">
        <f t="shared" ref="M153:M154" si="50">SUM(N153,AE153,AL153,AN153,AP153,AR153,AS153)</f>
        <v>0</v>
      </c>
      <c r="AH153" s="9">
        <v>25.43</v>
      </c>
      <c r="AI153" s="5">
        <v>22907.34</v>
      </c>
      <c r="AT153" s="5">
        <f t="shared" si="48"/>
        <v>22907.34</v>
      </c>
      <c r="AU153" s="5">
        <f>$AT$165*(AV153/100)</f>
        <v>16493.284799999998</v>
      </c>
      <c r="AV153" s="11">
        <f t="shared" si="45"/>
        <v>0.91290475169979812</v>
      </c>
      <c r="AW153" s="5">
        <f t="shared" si="49"/>
        <v>912.904751699798</v>
      </c>
    </row>
    <row r="154" spans="1:49" x14ac:dyDescent="0.3">
      <c r="B154" s="1" t="s">
        <v>206</v>
      </c>
      <c r="C154" s="1" t="s">
        <v>220</v>
      </c>
      <c r="D154" s="1" t="s">
        <v>49</v>
      </c>
      <c r="L154" s="2">
        <f t="shared" ref="L154" si="51">SUM(O154,Q154,S154,U154,W154,Y154,AA154,AC154,AF154,AH154,AJ154)</f>
        <v>1.55</v>
      </c>
      <c r="M154" s="2">
        <f t="shared" si="50"/>
        <v>0</v>
      </c>
      <c r="AH154" s="9">
        <v>1.55</v>
      </c>
      <c r="AI154" s="5">
        <v>1396.24</v>
      </c>
      <c r="AT154" s="5">
        <f t="shared" si="48"/>
        <v>1396.24</v>
      </c>
      <c r="AU154" s="5">
        <f>$AT$165*(AV154/100)</f>
        <v>1005.2927999999999</v>
      </c>
      <c r="AV154" s="11">
        <f t="shared" si="45"/>
        <v>5.5643044129668751E-2</v>
      </c>
      <c r="AW154" s="5">
        <f t="shared" si="49"/>
        <v>55.643044129668745</v>
      </c>
    </row>
    <row r="155" spans="1:49" x14ac:dyDescent="0.3">
      <c r="B155" s="29" t="s">
        <v>213</v>
      </c>
      <c r="AV155" s="11">
        <f t="shared" si="45"/>
        <v>0</v>
      </c>
    </row>
    <row r="156" spans="1:49" x14ac:dyDescent="0.3">
      <c r="B156" s="1" t="s">
        <v>203</v>
      </c>
      <c r="C156" s="1" t="s">
        <v>227</v>
      </c>
      <c r="D156" s="1" t="s">
        <v>187</v>
      </c>
      <c r="L156" s="2">
        <f t="shared" ref="L156" si="52">SUM(O156,Q156,S156,U156,W156,Y156,AA156,AC156,AF156,AH156,AJ156)</f>
        <v>5.54</v>
      </c>
      <c r="M156" s="2">
        <f t="shared" ref="M156" si="53">SUM(N156,AE156,AL156,AN156,AP156,AR156,AS156)</f>
        <v>0</v>
      </c>
      <c r="AH156" s="9">
        <v>5.54</v>
      </c>
      <c r="AI156" s="5">
        <v>4990.43</v>
      </c>
      <c r="AT156" s="5">
        <f t="shared" ref="AT156" si="54">SUM(P156,R156,T156,V156,X156,Z156,AB156,AD156,AG156,AI156,AK156)</f>
        <v>4990.43</v>
      </c>
      <c r="AU156" s="5">
        <f>$AT$165*(AV156/100)</f>
        <v>3593.1096000000002</v>
      </c>
      <c r="AV156" s="11">
        <f t="shared" si="45"/>
        <v>0.19887892963675502</v>
      </c>
      <c r="AW156" s="5">
        <f t="shared" ref="AW156" si="55">(AV156/100)*$AW$1</f>
        <v>198.87892963675503</v>
      </c>
    </row>
    <row r="157" spans="1:49" x14ac:dyDescent="0.3">
      <c r="B157" s="29" t="s">
        <v>214</v>
      </c>
      <c r="AV157" s="11">
        <f t="shared" si="45"/>
        <v>0</v>
      </c>
    </row>
    <row r="158" spans="1:49" x14ac:dyDescent="0.3">
      <c r="B158" s="1" t="s">
        <v>201</v>
      </c>
      <c r="C158" s="1" t="s">
        <v>228</v>
      </c>
      <c r="D158" s="1" t="s">
        <v>83</v>
      </c>
      <c r="L158" s="2">
        <f t="shared" si="37"/>
        <v>7.17</v>
      </c>
      <c r="M158" s="2">
        <f t="shared" si="46"/>
        <v>0</v>
      </c>
      <c r="AH158" s="9">
        <v>7.17</v>
      </c>
      <c r="AI158" s="5">
        <v>6458.74</v>
      </c>
      <c r="AT158" s="5">
        <f t="shared" si="38"/>
        <v>6458.74</v>
      </c>
      <c r="AU158" s="5">
        <f>$AT$165*(AV158/100)</f>
        <v>4650.2928000000002</v>
      </c>
      <c r="AV158" s="11">
        <f t="shared" si="45"/>
        <v>0.25739411193065431</v>
      </c>
      <c r="AW158" s="5">
        <f t="shared" ref="AW158:AW164" si="56">(AV158/100)*$AW$1</f>
        <v>257.39411193065433</v>
      </c>
    </row>
    <row r="159" spans="1:49" x14ac:dyDescent="0.3">
      <c r="B159" s="1" t="s">
        <v>202</v>
      </c>
      <c r="C159" s="1" t="s">
        <v>228</v>
      </c>
      <c r="D159" s="1" t="s">
        <v>83</v>
      </c>
      <c r="L159" s="2">
        <f t="shared" si="37"/>
        <v>1.96</v>
      </c>
      <c r="M159" s="2">
        <f t="shared" si="46"/>
        <v>0</v>
      </c>
      <c r="AH159" s="9">
        <v>1.96</v>
      </c>
      <c r="AI159" s="5">
        <v>1765.57</v>
      </c>
      <c r="AT159" s="5">
        <f t="shared" si="38"/>
        <v>1765.57</v>
      </c>
      <c r="AU159" s="5">
        <f>$AT$165*(AV159/100)</f>
        <v>1271.2104000000002</v>
      </c>
      <c r="AV159" s="11">
        <f t="shared" si="45"/>
        <v>7.0361606474545396E-2</v>
      </c>
      <c r="AW159" s="5">
        <f t="shared" si="56"/>
        <v>70.361606474545397</v>
      </c>
    </row>
    <row r="160" spans="1:49" x14ac:dyDescent="0.3">
      <c r="B160" s="1" t="s">
        <v>203</v>
      </c>
      <c r="C160" s="1" t="s">
        <v>228</v>
      </c>
      <c r="D160" s="1" t="s">
        <v>83</v>
      </c>
      <c r="L160" s="2">
        <f t="shared" si="37"/>
        <v>0.04</v>
      </c>
      <c r="M160" s="2">
        <f t="shared" si="46"/>
        <v>0</v>
      </c>
      <c r="AH160" s="9">
        <v>0.04</v>
      </c>
      <c r="AI160" s="5">
        <v>36.03</v>
      </c>
      <c r="AT160" s="5">
        <f t="shared" si="38"/>
        <v>36.03</v>
      </c>
      <c r="AU160" s="5">
        <f>$AT$165*(AV160/100)</f>
        <v>25.941600000000001</v>
      </c>
      <c r="AV160" s="11">
        <f t="shared" si="45"/>
        <v>1.4358698218013845E-3</v>
      </c>
      <c r="AW160" s="5">
        <f t="shared" si="56"/>
        <v>1.4358698218013846</v>
      </c>
    </row>
    <row r="161" spans="1:49" x14ac:dyDescent="0.3">
      <c r="B161" s="1" t="s">
        <v>204</v>
      </c>
      <c r="C161" s="1" t="s">
        <v>228</v>
      </c>
      <c r="D161" s="1" t="s">
        <v>83</v>
      </c>
      <c r="L161" s="2">
        <f t="shared" si="37"/>
        <v>0.66</v>
      </c>
      <c r="M161" s="2">
        <f t="shared" si="46"/>
        <v>0</v>
      </c>
      <c r="AH161" s="9">
        <v>0.66</v>
      </c>
      <c r="AI161" s="5">
        <v>594.53</v>
      </c>
      <c r="AT161" s="5">
        <f t="shared" si="38"/>
        <v>594.53</v>
      </c>
      <c r="AU161" s="5">
        <f>$AT$165*(AV161/100)</f>
        <v>428.0616</v>
      </c>
      <c r="AV161" s="11">
        <f t="shared" si="45"/>
        <v>2.3693246881919986E-2</v>
      </c>
      <c r="AW161" s="5">
        <f t="shared" si="56"/>
        <v>23.693246881919986</v>
      </c>
    </row>
    <row r="162" spans="1:49" x14ac:dyDescent="0.3">
      <c r="B162" s="1" t="s">
        <v>209</v>
      </c>
      <c r="C162" s="1" t="s">
        <v>228</v>
      </c>
      <c r="D162" s="1" t="s">
        <v>83</v>
      </c>
      <c r="J162" s="2">
        <v>7.0000000000000007E-2</v>
      </c>
      <c r="L162" s="2">
        <f>SUM(O162,Q162,S162,U162,W162,Y162,AA162,AC162,AF162,AH162,AJ162)</f>
        <v>0</v>
      </c>
      <c r="M162" s="2">
        <f>SUM(N162,AE162,AL162,AN162,AP162,AR162,AS162)</f>
        <v>0.06</v>
      </c>
      <c r="AM162" s="5" t="str">
        <f t="shared" ref="AM162" si="57">IF(AL162&gt;0,AL162*$AM$1,"")</f>
        <v/>
      </c>
      <c r="AO162" s="5" t="str">
        <f t="shared" ref="AO162" si="58">IF(AN162&gt;0,AN162*$AO$1,"")</f>
        <v/>
      </c>
      <c r="AQ162" s="5" t="str">
        <f t="shared" ref="AQ162" si="59">IF(AP162&gt;0,AP162*$AQ$1,"")</f>
        <v/>
      </c>
      <c r="AR162" s="2">
        <v>0.06</v>
      </c>
      <c r="AT162" s="5">
        <f t="shared" ref="AT162" si="60">SUM(P162,R162,T162,V162,X162,Z162,AB162,AD162,AG162,AI162,AK162)</f>
        <v>0</v>
      </c>
      <c r="AU162" s="5">
        <f>$AT$165*(AV162/100)</f>
        <v>0</v>
      </c>
      <c r="AV162" s="11">
        <f t="shared" si="45"/>
        <v>0</v>
      </c>
      <c r="AW162" s="5">
        <f t="shared" si="56"/>
        <v>0</v>
      </c>
    </row>
    <row r="163" spans="1:49" x14ac:dyDescent="0.3">
      <c r="B163" s="29" t="s">
        <v>221</v>
      </c>
    </row>
    <row r="164" spans="1:49" ht="15" thickBot="1" x14ac:dyDescent="0.35">
      <c r="B164" s="1" t="s">
        <v>222</v>
      </c>
      <c r="AU164" s="5">
        <f>$AT$165*(AV164/100)</f>
        <v>505870.92852799984</v>
      </c>
      <c r="AV164" s="11">
        <v>28</v>
      </c>
      <c r="AW164" s="5">
        <f t="shared" si="56"/>
        <v>28000.000000000004</v>
      </c>
    </row>
    <row r="165" spans="1:49" ht="15" thickTop="1" x14ac:dyDescent="0.3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>
        <f t="shared" ref="L165:AS165" si="61">SUM(L3:L162)</f>
        <v>2377.7800000000002</v>
      </c>
      <c r="M165" s="20">
        <f t="shared" si="61"/>
        <v>640.8000000000003</v>
      </c>
      <c r="N165" s="21">
        <f t="shared" si="61"/>
        <v>2.9299999999999997</v>
      </c>
      <c r="O165" s="22">
        <f t="shared" si="61"/>
        <v>120.41</v>
      </c>
      <c r="P165" s="23">
        <f t="shared" si="61"/>
        <v>137207.19500000001</v>
      </c>
      <c r="Q165" s="24">
        <f t="shared" si="61"/>
        <v>483.0200000000001</v>
      </c>
      <c r="R165" s="23">
        <f t="shared" si="61"/>
        <v>543880.5199999999</v>
      </c>
      <c r="S165" s="25">
        <f t="shared" si="61"/>
        <v>1475.7599999999998</v>
      </c>
      <c r="T165" s="23">
        <f t="shared" si="61"/>
        <v>1023439.5599999999</v>
      </c>
      <c r="U165" s="26">
        <f t="shared" si="61"/>
        <v>132.71999999999997</v>
      </c>
      <c r="V165" s="23">
        <f t="shared" si="61"/>
        <v>27612.401999999998</v>
      </c>
      <c r="W165" s="20">
        <f t="shared" si="61"/>
        <v>0</v>
      </c>
      <c r="X165" s="23">
        <f t="shared" si="61"/>
        <v>0</v>
      </c>
      <c r="Y165" s="20">
        <f t="shared" si="61"/>
        <v>0</v>
      </c>
      <c r="Z165" s="23">
        <f t="shared" si="61"/>
        <v>0</v>
      </c>
      <c r="AA165" s="27">
        <f t="shared" si="61"/>
        <v>25.13</v>
      </c>
      <c r="AB165" s="23">
        <f t="shared" si="61"/>
        <v>2091.3186000000001</v>
      </c>
      <c r="AC165" s="28">
        <f t="shared" si="61"/>
        <v>65.78</v>
      </c>
      <c r="AD165" s="23">
        <f t="shared" si="61"/>
        <v>4926.9220000000014</v>
      </c>
      <c r="AE165" s="20">
        <f t="shared" si="61"/>
        <v>0</v>
      </c>
      <c r="AF165" s="20">
        <f t="shared" si="61"/>
        <v>0</v>
      </c>
      <c r="AG165" s="23">
        <f t="shared" si="61"/>
        <v>0</v>
      </c>
      <c r="AH165" s="27">
        <f t="shared" si="61"/>
        <v>74.959999999999994</v>
      </c>
      <c r="AI165" s="23">
        <f t="shared" si="61"/>
        <v>67523.97</v>
      </c>
      <c r="AJ165" s="20">
        <f t="shared" si="61"/>
        <v>0</v>
      </c>
      <c r="AK165" s="23">
        <f t="shared" si="61"/>
        <v>0</v>
      </c>
      <c r="AL165" s="21">
        <f t="shared" si="61"/>
        <v>0</v>
      </c>
      <c r="AM165" s="23">
        <f t="shared" si="61"/>
        <v>0</v>
      </c>
      <c r="AN165" s="21">
        <f t="shared" si="61"/>
        <v>10.049999999999999</v>
      </c>
      <c r="AO165" s="23">
        <f t="shared" si="61"/>
        <v>52139.399999999994</v>
      </c>
      <c r="AP165" s="20">
        <f t="shared" si="61"/>
        <v>0.76</v>
      </c>
      <c r="AQ165" s="23">
        <f t="shared" si="61"/>
        <v>0.76</v>
      </c>
      <c r="AR165" s="20">
        <f t="shared" si="61"/>
        <v>16.86</v>
      </c>
      <c r="AS165" s="20">
        <f t="shared" si="61"/>
        <v>610.20000000000005</v>
      </c>
      <c r="AT165" s="23">
        <f>SUM(AT3:AT164)</f>
        <v>1806681.8875999993</v>
      </c>
      <c r="AU165" s="23">
        <f>SUM(AU3:AU164)</f>
        <v>1806681.8875999998</v>
      </c>
      <c r="AV165" s="20">
        <f>SUM(AV3:AV164)</f>
        <v>100.00000000000003</v>
      </c>
      <c r="AW165" s="23">
        <f>SUM(AW3:AW164)</f>
        <v>100000.00000000003</v>
      </c>
    </row>
    <row r="168" spans="1:49" x14ac:dyDescent="0.3">
      <c r="B168" s="29" t="s">
        <v>210</v>
      </c>
      <c r="C168" s="1">
        <f>SUM(L165,M165)</f>
        <v>3018.5800000000004</v>
      </c>
    </row>
  </sheetData>
  <autoFilter ref="A2:AW165" xr:uid="{00000000-0001-0000-0000-000000000000}"/>
  <conditionalFormatting sqref="I151:I164">
    <cfRule type="notContainsText" dxfId="0" priority="10" operator="notContains" text="#########">
      <formula>ISERROR(SEARCH("#########",I151))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2D8F3-92E7-4B7D-875D-8174B5633E09}">
  <dimension ref="A1:C31"/>
  <sheetViews>
    <sheetView workbookViewId="0">
      <selection activeCell="C1" sqref="C1:C31"/>
    </sheetView>
  </sheetViews>
  <sheetFormatPr defaultRowHeight="14.4" x14ac:dyDescent="0.3"/>
  <sheetData>
    <row r="1" spans="1:3" x14ac:dyDescent="0.3">
      <c r="A1" s="2">
        <v>1.39</v>
      </c>
      <c r="C1">
        <v>1.39</v>
      </c>
    </row>
    <row r="2" spans="1:3" x14ac:dyDescent="0.3">
      <c r="A2" s="2">
        <v>18.079999999999998</v>
      </c>
      <c r="C2">
        <v>18.079999999999998</v>
      </c>
    </row>
    <row r="3" spans="1:3" x14ac:dyDescent="0.3">
      <c r="A3" s="2">
        <v>19.920000000000002</v>
      </c>
      <c r="C3">
        <v>19.920000000000002</v>
      </c>
    </row>
    <row r="4" spans="1:3" x14ac:dyDescent="0.3">
      <c r="A4" s="2">
        <v>9.73</v>
      </c>
      <c r="C4">
        <v>9.73</v>
      </c>
    </row>
    <row r="5" spans="1:3" x14ac:dyDescent="0.3">
      <c r="A5" s="2">
        <v>14.530000000000001</v>
      </c>
      <c r="C5">
        <v>14.530000000000001</v>
      </c>
    </row>
    <row r="6" spans="1:3" x14ac:dyDescent="0.3">
      <c r="A6" s="2">
        <v>30.35</v>
      </c>
      <c r="C6">
        <v>30.35</v>
      </c>
    </row>
    <row r="7" spans="1:3" x14ac:dyDescent="0.3">
      <c r="A7" s="2">
        <v>25.92</v>
      </c>
      <c r="C7">
        <v>25.92</v>
      </c>
    </row>
    <row r="8" spans="1:3" x14ac:dyDescent="0.3">
      <c r="A8" s="2">
        <v>1.4300000000000002</v>
      </c>
      <c r="C8">
        <v>1.4300000000000002</v>
      </c>
    </row>
    <row r="9" spans="1:3" x14ac:dyDescent="0.3">
      <c r="A9" s="2">
        <v>6.79</v>
      </c>
      <c r="C9">
        <v>6.79</v>
      </c>
    </row>
    <row r="10" spans="1:3" x14ac:dyDescent="0.3">
      <c r="A10" s="2">
        <v>5.0599999999999996</v>
      </c>
      <c r="C10">
        <v>5.0599999999999996</v>
      </c>
    </row>
    <row r="11" spans="1:3" x14ac:dyDescent="0.3">
      <c r="A11" s="2">
        <v>4.21</v>
      </c>
      <c r="C11">
        <v>4.21</v>
      </c>
    </row>
    <row r="12" spans="1:3" x14ac:dyDescent="0.3">
      <c r="A12" s="2">
        <v>10.029999999999999</v>
      </c>
      <c r="C12">
        <v>10.029999999999999</v>
      </c>
    </row>
    <row r="13" spans="1:3" x14ac:dyDescent="0.3">
      <c r="A13" s="2">
        <v>28.92</v>
      </c>
      <c r="C13">
        <v>28.92</v>
      </c>
    </row>
    <row r="14" spans="1:3" x14ac:dyDescent="0.3">
      <c r="A14" s="2">
        <v>39.319999999999993</v>
      </c>
      <c r="C14">
        <v>39.319999999999993</v>
      </c>
    </row>
    <row r="15" spans="1:3" x14ac:dyDescent="0.3">
      <c r="A15" s="2">
        <v>39.739999999999995</v>
      </c>
      <c r="C15">
        <v>39.739999999999995</v>
      </c>
    </row>
    <row r="16" spans="1:3" x14ac:dyDescent="0.3">
      <c r="A16" s="2">
        <v>39.81</v>
      </c>
      <c r="C16">
        <v>39.81</v>
      </c>
    </row>
    <row r="17" spans="1:3" x14ac:dyDescent="0.3">
      <c r="A17" s="2">
        <v>39.830000000000005</v>
      </c>
      <c r="C17">
        <v>39.830000000000005</v>
      </c>
    </row>
    <row r="18" spans="1:3" x14ac:dyDescent="0.3">
      <c r="A18" s="2">
        <v>39.79</v>
      </c>
      <c r="C18">
        <v>39.79</v>
      </c>
    </row>
    <row r="19" spans="1:3" x14ac:dyDescent="0.3">
      <c r="A19" s="2">
        <v>39.75</v>
      </c>
      <c r="C19">
        <v>39.75</v>
      </c>
    </row>
    <row r="20" spans="1:3" x14ac:dyDescent="0.3">
      <c r="A20" s="2">
        <v>39.770000000000003</v>
      </c>
      <c r="C20">
        <v>39.770000000000003</v>
      </c>
    </row>
    <row r="21" spans="1:3" x14ac:dyDescent="0.3">
      <c r="A21" s="2">
        <v>5.34</v>
      </c>
      <c r="C21">
        <v>5.34</v>
      </c>
    </row>
    <row r="22" spans="1:3" x14ac:dyDescent="0.3">
      <c r="A22" s="2">
        <v>30.07</v>
      </c>
      <c r="C22">
        <v>30.07</v>
      </c>
    </row>
    <row r="23" spans="1:3" x14ac:dyDescent="0.3">
      <c r="A23" s="2">
        <v>23.360000000000003</v>
      </c>
      <c r="C23">
        <v>23.360000000000003</v>
      </c>
    </row>
    <row r="24" spans="1:3" x14ac:dyDescent="0.3">
      <c r="A24" s="2">
        <v>0.7</v>
      </c>
      <c r="C24">
        <v>0.7</v>
      </c>
    </row>
    <row r="25" spans="1:3" x14ac:dyDescent="0.3">
      <c r="A25" s="2">
        <v>9.27</v>
      </c>
      <c r="C25">
        <v>9.27</v>
      </c>
    </row>
    <row r="26" spans="1:3" x14ac:dyDescent="0.3">
      <c r="A26" s="2">
        <v>4.93</v>
      </c>
      <c r="C26">
        <v>4.93</v>
      </c>
    </row>
    <row r="27" spans="1:3" x14ac:dyDescent="0.3">
      <c r="A27" s="2">
        <v>40</v>
      </c>
      <c r="C27">
        <v>40</v>
      </c>
    </row>
    <row r="28" spans="1:3" x14ac:dyDescent="0.3">
      <c r="A28" s="2">
        <v>37.950000000000003</v>
      </c>
      <c r="C28">
        <v>37.950000000000003</v>
      </c>
    </row>
    <row r="29" spans="1:3" x14ac:dyDescent="0.3">
      <c r="A29" s="2">
        <v>0.12</v>
      </c>
      <c r="C29">
        <v>0.12</v>
      </c>
    </row>
    <row r="30" spans="1:3" x14ac:dyDescent="0.3">
      <c r="A30" s="2">
        <v>3.32</v>
      </c>
      <c r="C30">
        <v>3.32</v>
      </c>
    </row>
    <row r="31" spans="1:3" x14ac:dyDescent="0.3">
      <c r="A31" s="2">
        <v>0.77</v>
      </c>
      <c r="C31">
        <v>0.77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18" ma:contentTypeDescription="Create a new document." ma:contentTypeScope="" ma:versionID="1d0dd6c6eec1556cbb840b6c64a9791a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785ba6ae5d7ccd4810d80ae85b9c0276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106B6-C4A2-491E-B184-2BE0456A8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F4E5F3-34E2-4721-B4D5-0FE083C8FD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Ken DeGier</cp:lastModifiedBy>
  <dcterms:created xsi:type="dcterms:W3CDTF">2023-08-03T14:10:25Z</dcterms:created>
  <dcterms:modified xsi:type="dcterms:W3CDTF">2023-10-26T13:55:21Z</dcterms:modified>
</cp:coreProperties>
</file>