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Swift County/Group 1/CD 7 Lat A/"/>
    </mc:Choice>
  </mc:AlternateContent>
  <xr:revisionPtr revIDLastSave="82" documentId="8_{D5BC1442-6916-465C-90A5-00A52ACBA24F}" xr6:coauthVersionLast="47" xr6:coauthVersionMax="47" xr10:uidLastSave="{8436B442-A494-42D8-9A93-DEC31C411F42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Sheet1!$A$2:$AU$96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81" i="1" l="1"/>
  <c r="AN81" i="1"/>
  <c r="AL79" i="1"/>
  <c r="AL80" i="1"/>
  <c r="AN79" i="1"/>
  <c r="AN80" i="1"/>
  <c r="K81" i="1"/>
  <c r="L81" i="1"/>
  <c r="AN82" i="1" l="1"/>
  <c r="AN67" i="1"/>
  <c r="AS82" i="1"/>
  <c r="AS83" i="1"/>
  <c r="N96" i="1"/>
  <c r="O96" i="1"/>
  <c r="P96" i="1"/>
  <c r="T96" i="1"/>
  <c r="V96" i="1"/>
  <c r="Z96" i="1"/>
  <c r="AA96" i="1"/>
  <c r="AB96" i="1"/>
  <c r="AF96" i="1"/>
  <c r="AG96" i="1"/>
  <c r="AH96" i="1"/>
  <c r="AO96" i="1"/>
  <c r="AQ96" i="1"/>
  <c r="K10" i="1"/>
  <c r="AK96" i="1"/>
  <c r="AM96" i="1"/>
  <c r="AS81" i="1"/>
  <c r="K82" i="1"/>
  <c r="M96" i="1"/>
  <c r="Q96" i="1"/>
  <c r="R96" i="1"/>
  <c r="S96" i="1"/>
  <c r="AJ96" i="1"/>
  <c r="U96" i="1"/>
  <c r="AI96" i="1"/>
  <c r="AE96" i="1"/>
  <c r="AD96" i="1"/>
  <c r="AC96" i="1"/>
  <c r="Y96" i="1"/>
  <c r="X96" i="1"/>
  <c r="W96" i="1"/>
  <c r="AS84" i="1"/>
  <c r="AP84" i="1"/>
  <c r="AN84" i="1"/>
  <c r="AL84" i="1"/>
  <c r="L84" i="1"/>
  <c r="K84" i="1"/>
  <c r="AS89" i="1"/>
  <c r="AP89" i="1"/>
  <c r="AN89" i="1"/>
  <c r="AL89" i="1"/>
  <c r="L89" i="1"/>
  <c r="K89" i="1"/>
  <c r="AS88" i="1"/>
  <c r="AP88" i="1"/>
  <c r="AN88" i="1"/>
  <c r="AL88" i="1"/>
  <c r="L88" i="1"/>
  <c r="K88" i="1"/>
  <c r="AS87" i="1"/>
  <c r="AP87" i="1"/>
  <c r="AN87" i="1"/>
  <c r="AL87" i="1"/>
  <c r="L87" i="1"/>
  <c r="K87" i="1"/>
  <c r="AS86" i="1"/>
  <c r="AP86" i="1"/>
  <c r="AN86" i="1"/>
  <c r="AL86" i="1"/>
  <c r="L86" i="1"/>
  <c r="K86" i="1"/>
  <c r="AS95" i="1"/>
  <c r="AP95" i="1"/>
  <c r="AN95" i="1"/>
  <c r="AL95" i="1"/>
  <c r="L95" i="1"/>
  <c r="K95" i="1"/>
  <c r="AS94" i="1"/>
  <c r="AP94" i="1"/>
  <c r="AN94" i="1"/>
  <c r="AL94" i="1"/>
  <c r="L94" i="1"/>
  <c r="K94" i="1"/>
  <c r="AS93" i="1"/>
  <c r="AP93" i="1"/>
  <c r="AN93" i="1"/>
  <c r="AL93" i="1"/>
  <c r="L93" i="1"/>
  <c r="K93" i="1"/>
  <c r="AS92" i="1"/>
  <c r="AP92" i="1"/>
  <c r="AN92" i="1"/>
  <c r="AL92" i="1"/>
  <c r="L92" i="1"/>
  <c r="K92" i="1"/>
  <c r="AS91" i="1"/>
  <c r="AP91" i="1"/>
  <c r="AN91" i="1"/>
  <c r="AL91" i="1"/>
  <c r="L91" i="1"/>
  <c r="K91" i="1"/>
  <c r="AS80" i="1"/>
  <c r="AP80" i="1"/>
  <c r="L80" i="1"/>
  <c r="K80" i="1"/>
  <c r="AS79" i="1"/>
  <c r="AP79" i="1"/>
  <c r="L79" i="1"/>
  <c r="K79" i="1"/>
  <c r="AS78" i="1"/>
  <c r="AP78" i="1"/>
  <c r="AN78" i="1"/>
  <c r="AL78" i="1"/>
  <c r="L78" i="1"/>
  <c r="K78" i="1"/>
  <c r="AS77" i="1"/>
  <c r="AP77" i="1"/>
  <c r="AN77" i="1"/>
  <c r="AL77" i="1"/>
  <c r="L77" i="1"/>
  <c r="K77" i="1"/>
  <c r="AS76" i="1"/>
  <c r="AP76" i="1"/>
  <c r="AN76" i="1"/>
  <c r="AL76" i="1"/>
  <c r="L76" i="1"/>
  <c r="K76" i="1"/>
  <c r="AS75" i="1"/>
  <c r="AP75" i="1"/>
  <c r="AN75" i="1"/>
  <c r="AL75" i="1"/>
  <c r="L75" i="1"/>
  <c r="K75" i="1"/>
  <c r="AS74" i="1"/>
  <c r="AP74" i="1"/>
  <c r="AN74" i="1"/>
  <c r="AL74" i="1"/>
  <c r="L74" i="1"/>
  <c r="K74" i="1"/>
  <c r="AS73" i="1"/>
  <c r="AP73" i="1"/>
  <c r="AN73" i="1"/>
  <c r="AL73" i="1"/>
  <c r="L73" i="1"/>
  <c r="K73" i="1"/>
  <c r="AS72" i="1"/>
  <c r="AP72" i="1"/>
  <c r="AN72" i="1"/>
  <c r="AL72" i="1"/>
  <c r="L72" i="1"/>
  <c r="K72" i="1"/>
  <c r="AS71" i="1"/>
  <c r="AP71" i="1"/>
  <c r="AN71" i="1"/>
  <c r="AL71" i="1"/>
  <c r="L71" i="1"/>
  <c r="K71" i="1"/>
  <c r="AS70" i="1"/>
  <c r="AP70" i="1"/>
  <c r="AN70" i="1"/>
  <c r="AL70" i="1"/>
  <c r="L70" i="1"/>
  <c r="K70" i="1"/>
  <c r="AS69" i="1"/>
  <c r="AP69" i="1"/>
  <c r="AN69" i="1"/>
  <c r="AL69" i="1"/>
  <c r="L69" i="1"/>
  <c r="K69" i="1"/>
  <c r="AS68" i="1"/>
  <c r="AP68" i="1"/>
  <c r="AN68" i="1"/>
  <c r="AL68" i="1"/>
  <c r="L68" i="1"/>
  <c r="K68" i="1"/>
  <c r="AS67" i="1"/>
  <c r="AP67" i="1"/>
  <c r="AL67" i="1"/>
  <c r="L67" i="1"/>
  <c r="K67" i="1"/>
  <c r="AS66" i="1"/>
  <c r="AL66" i="1"/>
  <c r="L66" i="1"/>
  <c r="K66" i="1"/>
  <c r="AS65" i="1"/>
  <c r="AL65" i="1"/>
  <c r="L65" i="1"/>
  <c r="K65" i="1"/>
  <c r="AS64" i="1"/>
  <c r="AL64" i="1"/>
  <c r="L64" i="1"/>
  <c r="K64" i="1"/>
  <c r="AS63" i="1"/>
  <c r="AL63" i="1"/>
  <c r="L63" i="1"/>
  <c r="K63" i="1"/>
  <c r="AS62" i="1"/>
  <c r="AP62" i="1"/>
  <c r="AN62" i="1"/>
  <c r="AL62" i="1"/>
  <c r="L62" i="1"/>
  <c r="K62" i="1"/>
  <c r="AS61" i="1"/>
  <c r="AP61" i="1"/>
  <c r="AN61" i="1"/>
  <c r="AL61" i="1"/>
  <c r="L61" i="1"/>
  <c r="K61" i="1"/>
  <c r="AS60" i="1"/>
  <c r="AP60" i="1"/>
  <c r="AN60" i="1"/>
  <c r="AL60" i="1"/>
  <c r="L60" i="1"/>
  <c r="K60" i="1"/>
  <c r="AS59" i="1"/>
  <c r="AP59" i="1"/>
  <c r="AN59" i="1"/>
  <c r="AL59" i="1"/>
  <c r="L59" i="1"/>
  <c r="K59" i="1"/>
  <c r="AS58" i="1"/>
  <c r="AP58" i="1"/>
  <c r="AN58" i="1"/>
  <c r="AL58" i="1"/>
  <c r="L58" i="1"/>
  <c r="K58" i="1"/>
  <c r="AS57" i="1"/>
  <c r="AP57" i="1"/>
  <c r="AN57" i="1"/>
  <c r="AL57" i="1"/>
  <c r="L57" i="1"/>
  <c r="K57" i="1"/>
  <c r="AS56" i="1"/>
  <c r="AP56" i="1"/>
  <c r="AN56" i="1"/>
  <c r="AL56" i="1"/>
  <c r="L56" i="1"/>
  <c r="K56" i="1"/>
  <c r="AS55" i="1"/>
  <c r="AP55" i="1"/>
  <c r="AN55" i="1"/>
  <c r="AL55" i="1"/>
  <c r="L55" i="1"/>
  <c r="K55" i="1"/>
  <c r="AS54" i="1"/>
  <c r="AP54" i="1"/>
  <c r="AN54" i="1"/>
  <c r="AL54" i="1"/>
  <c r="L54" i="1"/>
  <c r="K54" i="1"/>
  <c r="AS53" i="1"/>
  <c r="AP53" i="1"/>
  <c r="AN53" i="1"/>
  <c r="AL53" i="1"/>
  <c r="L53" i="1"/>
  <c r="K53" i="1"/>
  <c r="AS52" i="1"/>
  <c r="AP52" i="1"/>
  <c r="AN52" i="1"/>
  <c r="AL52" i="1"/>
  <c r="L52" i="1"/>
  <c r="K52" i="1"/>
  <c r="AS51" i="1"/>
  <c r="AP51" i="1"/>
  <c r="AN51" i="1"/>
  <c r="AL51" i="1"/>
  <c r="L51" i="1"/>
  <c r="K51" i="1"/>
  <c r="AS50" i="1"/>
  <c r="AP50" i="1"/>
  <c r="AN50" i="1"/>
  <c r="AL50" i="1"/>
  <c r="L50" i="1"/>
  <c r="K50" i="1"/>
  <c r="AS49" i="1"/>
  <c r="AP49" i="1"/>
  <c r="AN49" i="1"/>
  <c r="AL49" i="1"/>
  <c r="L49" i="1"/>
  <c r="K49" i="1"/>
  <c r="AS48" i="1"/>
  <c r="AP48" i="1"/>
  <c r="AN48" i="1"/>
  <c r="AL48" i="1"/>
  <c r="L48" i="1"/>
  <c r="K48" i="1"/>
  <c r="AS47" i="1"/>
  <c r="AP47" i="1"/>
  <c r="AN47" i="1"/>
  <c r="AL47" i="1"/>
  <c r="L47" i="1"/>
  <c r="K47" i="1"/>
  <c r="AS46" i="1"/>
  <c r="AP46" i="1"/>
  <c r="AN46" i="1"/>
  <c r="AL46" i="1"/>
  <c r="L46" i="1"/>
  <c r="K46" i="1"/>
  <c r="AS45" i="1"/>
  <c r="AP45" i="1"/>
  <c r="AN45" i="1"/>
  <c r="AL45" i="1"/>
  <c r="L45" i="1"/>
  <c r="K45" i="1"/>
  <c r="AS44" i="1"/>
  <c r="AP44" i="1"/>
  <c r="AN44" i="1"/>
  <c r="AL44" i="1"/>
  <c r="L44" i="1"/>
  <c r="K44" i="1"/>
  <c r="AS43" i="1"/>
  <c r="AP43" i="1"/>
  <c r="AN43" i="1"/>
  <c r="AL43" i="1"/>
  <c r="L43" i="1"/>
  <c r="K43" i="1"/>
  <c r="AS42" i="1"/>
  <c r="AP42" i="1"/>
  <c r="AN42" i="1"/>
  <c r="AL42" i="1"/>
  <c r="L42" i="1"/>
  <c r="K42" i="1"/>
  <c r="AS41" i="1"/>
  <c r="AP41" i="1"/>
  <c r="AN41" i="1"/>
  <c r="AL41" i="1"/>
  <c r="L41" i="1"/>
  <c r="K41" i="1"/>
  <c r="AS40" i="1"/>
  <c r="AP40" i="1"/>
  <c r="AN40" i="1"/>
  <c r="AL40" i="1"/>
  <c r="L40" i="1"/>
  <c r="K40" i="1"/>
  <c r="AS39" i="1"/>
  <c r="AP39" i="1"/>
  <c r="AN39" i="1"/>
  <c r="AL39" i="1"/>
  <c r="L39" i="1"/>
  <c r="K39" i="1"/>
  <c r="AS38" i="1"/>
  <c r="AP38" i="1"/>
  <c r="AN38" i="1"/>
  <c r="AL38" i="1"/>
  <c r="L38" i="1"/>
  <c r="K38" i="1"/>
  <c r="AS37" i="1"/>
  <c r="AP37" i="1"/>
  <c r="AN37" i="1"/>
  <c r="AL37" i="1"/>
  <c r="L37" i="1"/>
  <c r="K37" i="1"/>
  <c r="AS36" i="1"/>
  <c r="AP36" i="1"/>
  <c r="AN36" i="1"/>
  <c r="AL36" i="1"/>
  <c r="L36" i="1"/>
  <c r="K36" i="1"/>
  <c r="AS35" i="1"/>
  <c r="AP35" i="1"/>
  <c r="AN35" i="1"/>
  <c r="AL35" i="1"/>
  <c r="L35" i="1"/>
  <c r="K35" i="1"/>
  <c r="AS34" i="1"/>
  <c r="AP34" i="1"/>
  <c r="AN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K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N3" i="1"/>
  <c r="AL3" i="1"/>
  <c r="L3" i="1"/>
  <c r="K3" i="1"/>
  <c r="L96" i="1" l="1"/>
  <c r="K96" i="1"/>
  <c r="AR96" i="1"/>
  <c r="AL96" i="1" l="1"/>
  <c r="AN96" i="1"/>
  <c r="AP96" i="1"/>
  <c r="C99" i="1" l="1"/>
  <c r="AS96" i="1" l="1"/>
  <c r="AT12" i="1" s="1"/>
  <c r="AT75" i="1" l="1"/>
  <c r="AU75" i="1" s="1"/>
  <c r="AT88" i="1"/>
  <c r="AU88" i="1" s="1"/>
  <c r="AT82" i="1"/>
  <c r="AU82" i="1" s="1"/>
  <c r="AT76" i="1"/>
  <c r="AU76" i="1" s="1"/>
  <c r="AT89" i="1"/>
  <c r="AU89" i="1" s="1"/>
  <c r="AT85" i="1"/>
  <c r="AT77" i="1"/>
  <c r="AU77" i="1" s="1"/>
  <c r="AT81" i="1"/>
  <c r="AU81" i="1" s="1"/>
  <c r="AT83" i="1"/>
  <c r="AU83" i="1" s="1"/>
  <c r="AT87" i="1"/>
  <c r="AU87" i="1" s="1"/>
  <c r="AT79" i="1"/>
  <c r="AU79" i="1" s="1"/>
  <c r="AT78" i="1"/>
  <c r="AU78" i="1" s="1"/>
  <c r="AT84" i="1"/>
  <c r="AU84" i="1" s="1"/>
  <c r="AT80" i="1"/>
  <c r="AU80" i="1" s="1"/>
  <c r="AT86" i="1"/>
  <c r="AU86" i="1" s="1"/>
  <c r="AT50" i="1"/>
  <c r="AU50" i="1" s="1"/>
  <c r="AT61" i="1"/>
  <c r="AU61" i="1" s="1"/>
  <c r="AT17" i="1"/>
  <c r="AU17" i="1" s="1"/>
  <c r="AT30" i="1"/>
  <c r="AU30" i="1" s="1"/>
  <c r="AT15" i="1"/>
  <c r="AU15" i="1" s="1"/>
  <c r="AT74" i="1"/>
  <c r="AU74" i="1" s="1"/>
  <c r="AT39" i="1"/>
  <c r="AU39" i="1" s="1"/>
  <c r="AT27" i="1"/>
  <c r="AU27" i="1" s="1"/>
  <c r="AT71" i="1"/>
  <c r="AU71" i="1" s="1"/>
  <c r="AU12" i="1"/>
  <c r="AT37" i="1"/>
  <c r="AU37" i="1" s="1"/>
  <c r="AT94" i="1"/>
  <c r="AU94" i="1" s="1"/>
  <c r="AT31" i="1"/>
  <c r="AU31" i="1" s="1"/>
  <c r="AT11" i="1"/>
  <c r="AU11" i="1" s="1"/>
  <c r="AT34" i="1"/>
  <c r="AU34" i="1" s="1"/>
  <c r="AT64" i="1"/>
  <c r="AU64" i="1" s="1"/>
  <c r="AT53" i="1"/>
  <c r="AU53" i="1" s="1"/>
  <c r="AT44" i="1"/>
  <c r="AU44" i="1" s="1"/>
  <c r="AT13" i="1"/>
  <c r="AU13" i="1" s="1"/>
  <c r="AT63" i="1"/>
  <c r="AU63" i="1" s="1"/>
  <c r="AT29" i="1"/>
  <c r="AU29" i="1" s="1"/>
  <c r="AT36" i="1"/>
  <c r="AU36" i="1" s="1"/>
  <c r="AT23" i="1"/>
  <c r="AU23" i="1" s="1"/>
  <c r="AT16" i="1"/>
  <c r="AU16" i="1" s="1"/>
  <c r="AT69" i="1"/>
  <c r="AU69" i="1" s="1"/>
  <c r="AT43" i="1"/>
  <c r="AU43" i="1" s="1"/>
  <c r="AT52" i="1"/>
  <c r="AU52" i="1" s="1"/>
  <c r="AT51" i="1"/>
  <c r="AU51" i="1" s="1"/>
  <c r="AT5" i="1"/>
  <c r="AU5" i="1" s="1"/>
  <c r="AT67" i="1"/>
  <c r="AU67" i="1" s="1"/>
  <c r="AT3" i="1"/>
  <c r="AT38" i="1"/>
  <c r="AU38" i="1" s="1"/>
  <c r="AT9" i="1"/>
  <c r="AU9" i="1" s="1"/>
  <c r="AT32" i="1"/>
  <c r="AU32" i="1" s="1"/>
  <c r="AT28" i="1"/>
  <c r="AU28" i="1" s="1"/>
  <c r="AT14" i="1"/>
  <c r="AU14" i="1" s="1"/>
  <c r="AT10" i="1"/>
  <c r="AU10" i="1" s="1"/>
  <c r="AT19" i="1"/>
  <c r="AU19" i="1" s="1"/>
  <c r="AT95" i="1"/>
  <c r="AU95" i="1" s="1"/>
  <c r="AT25" i="1"/>
  <c r="AU25" i="1" s="1"/>
  <c r="AT46" i="1"/>
  <c r="AU46" i="1" s="1"/>
  <c r="AT20" i="1"/>
  <c r="AU20" i="1" s="1"/>
  <c r="AT18" i="1"/>
  <c r="AU18" i="1" s="1"/>
  <c r="AT33" i="1"/>
  <c r="AU33" i="1" s="1"/>
  <c r="AT58" i="1"/>
  <c r="AU58" i="1" s="1"/>
  <c r="AT47" i="1"/>
  <c r="AU47" i="1" s="1"/>
  <c r="AT93" i="1"/>
  <c r="AU93" i="1" s="1"/>
  <c r="AT57" i="1"/>
  <c r="AU57" i="1" s="1"/>
  <c r="AT72" i="1"/>
  <c r="AU72" i="1" s="1"/>
  <c r="AT48" i="1"/>
  <c r="AU48" i="1" s="1"/>
  <c r="AT35" i="1"/>
  <c r="AU35" i="1" s="1"/>
  <c r="AT62" i="1"/>
  <c r="AU62" i="1" s="1"/>
  <c r="AT26" i="1"/>
  <c r="AU26" i="1" s="1"/>
  <c r="AT66" i="1"/>
  <c r="AU66" i="1" s="1"/>
  <c r="AT41" i="1"/>
  <c r="AU41" i="1" s="1"/>
  <c r="AT22" i="1"/>
  <c r="AU22" i="1" s="1"/>
  <c r="AT54" i="1"/>
  <c r="AU54" i="1" s="1"/>
  <c r="AT59" i="1"/>
  <c r="AU59" i="1" s="1"/>
  <c r="AT56" i="1"/>
  <c r="AU56" i="1" s="1"/>
  <c r="AT92" i="1"/>
  <c r="AU92" i="1" s="1"/>
  <c r="AT70" i="1"/>
  <c r="AU70" i="1" s="1"/>
  <c r="AT73" i="1"/>
  <c r="AU73" i="1" s="1"/>
  <c r="AT45" i="1"/>
  <c r="AU45" i="1" s="1"/>
  <c r="AT49" i="1"/>
  <c r="AU49" i="1" s="1"/>
  <c r="AT21" i="1"/>
  <c r="AU21" i="1" s="1"/>
  <c r="AT55" i="1"/>
  <c r="AU55" i="1" s="1"/>
  <c r="AT7" i="1"/>
  <c r="AU7" i="1" s="1"/>
  <c r="AT91" i="1"/>
  <c r="AU91" i="1" s="1"/>
  <c r="AT40" i="1"/>
  <c r="AU40" i="1" s="1"/>
  <c r="AT8" i="1"/>
  <c r="AU8" i="1" s="1"/>
  <c r="AT60" i="1"/>
  <c r="AU60" i="1" s="1"/>
  <c r="AT68" i="1"/>
  <c r="AU68" i="1" s="1"/>
  <c r="AT42" i="1"/>
  <c r="AU42" i="1" s="1"/>
  <c r="AT6" i="1"/>
  <c r="AU6" i="1" s="1"/>
  <c r="AT4" i="1"/>
  <c r="AU4" i="1" s="1"/>
  <c r="AT65" i="1"/>
  <c r="AU65" i="1" s="1"/>
  <c r="AT24" i="1"/>
  <c r="AU24" i="1" s="1"/>
  <c r="AU3" i="1" l="1"/>
  <c r="AU96" i="1" s="1"/>
  <c r="AT96" i="1"/>
</calcChain>
</file>

<file path=xl/sharedStrings.xml><?xml version="1.0" encoding="utf-8"?>
<sst xmlns="http://schemas.openxmlformats.org/spreadsheetml/2006/main" count="712" uniqueCount="183">
  <si>
    <t>$1.00</t>
  </si>
  <si>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</si>
  <si>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</si>
  <si>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</si>
  <si>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</si>
  <si>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</si>
  <si>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</si>
  <si>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</si>
  <si>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</si>
  <si>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</si>
  <si>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</si>
  <si>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</si>
  <si>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</si>
  <si>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</si>
  <si>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</si>
  <si>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</si>
  <si>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</si>
  <si>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</si>
  <si>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</si>
  <si>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</si>
  <si>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</si>
  <si>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</si>
  <si>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</si>
  <si>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</si>
  <si>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</si>
  <si>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</si>
  <si>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</si>
  <si>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</si>
  <si>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</si>
  <si>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</si>
  <si>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</si>
  <si>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</si>
  <si>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</si>
  <si>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</si>
  <si>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</si>
  <si>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</si>
  <si>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</si>
  <si>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</si>
  <si>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</si>
  <si>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</si>
  <si>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</si>
  <si>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</si>
  <si>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</si>
  <si>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</si>
  <si>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</si>
  <si>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</si>
  <si>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</si>
  <si>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</si>
  <si>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</si>
  <si>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05-0019-000</t>
  </si>
  <si>
    <t>JEPMA/DANIEL J &amp; DAWN L</t>
  </si>
  <si>
    <t>28916 SOUTH SHORE DRIVE</t>
  </si>
  <si>
    <t>STARBUCK MN 56381</t>
  </si>
  <si>
    <t>NWSE</t>
  </si>
  <si>
    <t>4</t>
  </si>
  <si>
    <t>122</t>
  </si>
  <si>
    <t>40</t>
  </si>
  <si>
    <t>SESE</t>
  </si>
  <si>
    <t>SWSE</t>
  </si>
  <si>
    <t>NESW</t>
  </si>
  <si>
    <t>SESW</t>
  </si>
  <si>
    <t>05-0034-000</t>
  </si>
  <si>
    <t>BENOIT/MOLLY/ETAL</t>
  </si>
  <si>
    <t>1209 PACIFIC AVENUE PO BOX 188</t>
  </si>
  <si>
    <t>BENSON MN 56215</t>
  </si>
  <si>
    <t>SWNE</t>
  </si>
  <si>
    <t>9</t>
  </si>
  <si>
    <t>NWNE</t>
  </si>
  <si>
    <t>SENE</t>
  </si>
  <si>
    <t>05-0035-000</t>
  </si>
  <si>
    <t>MEIERDING/TERRY</t>
  </si>
  <si>
    <t>37605 300TH STREET</t>
  </si>
  <si>
    <t>CLONTARF MN 56226</t>
  </si>
  <si>
    <t>NENE</t>
  </si>
  <si>
    <t>NESE</t>
  </si>
  <si>
    <t>05-0035-050</t>
  </si>
  <si>
    <t>NENW</t>
  </si>
  <si>
    <t>05-0037-000</t>
  </si>
  <si>
    <t>LACHMILLER/RAYMOND/IRR TRUST</t>
  </si>
  <si>
    <t>55651 HICKORY LANE</t>
  </si>
  <si>
    <t>GOOD THUNDER MN 56037</t>
  </si>
  <si>
    <t>NWNW</t>
  </si>
  <si>
    <t>10</t>
  </si>
  <si>
    <t>SWNW</t>
  </si>
  <si>
    <t>NWSW</t>
  </si>
  <si>
    <t>05-0037-100</t>
  </si>
  <si>
    <t>SENW</t>
  </si>
  <si>
    <t>05-0038-000</t>
  </si>
  <si>
    <t>SWSW</t>
  </si>
  <si>
    <t>05-0039-000</t>
  </si>
  <si>
    <t>SCHIRMER/JAMES &amp; ANNE</t>
  </si>
  <si>
    <t>615 HWY 9 NW PO BOX 347</t>
  </si>
  <si>
    <t>05-0039-100</t>
  </si>
  <si>
    <t>SCHIRMER/VARIAN</t>
  </si>
  <si>
    <t>05-0046-000</t>
  </si>
  <si>
    <t>LACHMILLER/RAY/IRREVOCABLE T</t>
  </si>
  <si>
    <t>11</t>
  </si>
  <si>
    <t>05-0091-000</t>
  </si>
  <si>
    <t>MEIERDING/KATHLEEN A/TRUST</t>
  </si>
  <si>
    <t>Water</t>
  </si>
  <si>
    <t>0</t>
  </si>
  <si>
    <t>21</t>
  </si>
  <si>
    <t>LOT 1NE</t>
  </si>
  <si>
    <t>05-0091-100</t>
  </si>
  <si>
    <t>SANDERS/JUSTIN J &amp; REBECCA A</t>
  </si>
  <si>
    <t>525 50TH STREET NW</t>
  </si>
  <si>
    <t>05-0092-000</t>
  </si>
  <si>
    <t>HANSON FAM FARM LT.PART.LLLP</t>
  </si>
  <si>
    <t>19826 SUNNYVIEW DRIVE</t>
  </si>
  <si>
    <t>GLENWOOD MN 56334</t>
  </si>
  <si>
    <t>05-0094-000</t>
  </si>
  <si>
    <t>05-0095-000</t>
  </si>
  <si>
    <t>05-0096-000</t>
  </si>
  <si>
    <t>LANGAN/MARY</t>
  </si>
  <si>
    <t>885 ADA AVENUE</t>
  </si>
  <si>
    <t>22</t>
  </si>
  <si>
    <t>05-0097-000</t>
  </si>
  <si>
    <t>ASCHEMAN/LYNN/ETAL</t>
  </si>
  <si>
    <t>PO BOX 55</t>
  </si>
  <si>
    <t>BLOMKEST MN 56216</t>
  </si>
  <si>
    <t>LOT 3NW</t>
  </si>
  <si>
    <t>05-0098-000</t>
  </si>
  <si>
    <t>05-0099-000</t>
  </si>
  <si>
    <t>05-0099-100</t>
  </si>
  <si>
    <t>LANGAN/MICHAEL J</t>
  </si>
  <si>
    <t>870 40TH STREET NW</t>
  </si>
  <si>
    <t>DANVERS MN 56231</t>
  </si>
  <si>
    <t>05-0099-150</t>
  </si>
  <si>
    <t>BENSON/DAVID P &amp; KIMBERLY S</t>
  </si>
  <si>
    <t>480 HWY 9 NW</t>
  </si>
  <si>
    <t>05-0102-000</t>
  </si>
  <si>
    <t>HANSON REV TRUST/ERIC J/AND</t>
  </si>
  <si>
    <t>2821 CHAR LANE NE</t>
  </si>
  <si>
    <t>ROCHESTER MN 55901</t>
  </si>
  <si>
    <t>23</t>
  </si>
  <si>
    <t>05-0125-200</t>
  </si>
  <si>
    <t>UNITED STATES OF AMERICA</t>
  </si>
  <si>
    <t>NO ADDRESS</t>
  </si>
  <si>
    <t>27</t>
  </si>
  <si>
    <t>05-0125-300</t>
  </si>
  <si>
    <t>05-0126-000</t>
  </si>
  <si>
    <t>OFFUTT COMPANY/R D/AND</t>
  </si>
  <si>
    <t>PO BOX 7160</t>
  </si>
  <si>
    <t>05-0127-000</t>
  </si>
  <si>
    <t>28</t>
  </si>
  <si>
    <t>05-0128-000</t>
  </si>
  <si>
    <t>LANGAN/JEANNE/ETAL</t>
  </si>
  <si>
    <t>370 WOODBRIDGE AVENUE</t>
  </si>
  <si>
    <t>BUFFALO NY 14214</t>
  </si>
  <si>
    <t>05-0129-100</t>
  </si>
  <si>
    <t>SCHMIDT/RANDY J &amp; JONELL E</t>
  </si>
  <si>
    <t>380 55TH AVENUE NW</t>
  </si>
  <si>
    <t>05-0130-000</t>
  </si>
  <si>
    <t>05-0131-000</t>
  </si>
  <si>
    <t>BACKMAN/MICHAEL &amp; VIRGINIA</t>
  </si>
  <si>
    <t>340 55TH AVENUE NW</t>
  </si>
  <si>
    <t>05-0132-000</t>
  </si>
  <si>
    <t>05-0134-000</t>
  </si>
  <si>
    <t>CITY OF CLONTARF</t>
  </si>
  <si>
    <t>40TH ST NW</t>
  </si>
  <si>
    <t>45TH ST NW</t>
  </si>
  <si>
    <t>50TH ST NW</t>
  </si>
  <si>
    <t>60TH ST NW</t>
  </si>
  <si>
    <t>70TH ST NW</t>
  </si>
  <si>
    <t>CR 15 NW</t>
  </si>
  <si>
    <t>CR 22 NW</t>
  </si>
  <si>
    <t>CR 57 NW</t>
  </si>
  <si>
    <t>CR 71 NW</t>
  </si>
  <si>
    <t>MN HWY 9 NW</t>
  </si>
  <si>
    <t>TOTAL WATERSHED ACRES:</t>
  </si>
  <si>
    <t>STATE RDS</t>
  </si>
  <si>
    <t>SWIFT CTY RDS</t>
  </si>
  <si>
    <t>CLONTARF TWP RDS</t>
  </si>
  <si>
    <t>RR</t>
  </si>
  <si>
    <t>FORT WORTH TX 76161-0089</t>
  </si>
  <si>
    <t>1000 HIGHWAY 10 WEST</t>
  </si>
  <si>
    <t>DETROIT LAKES MN 56501</t>
  </si>
  <si>
    <t>PO BOX 307</t>
  </si>
  <si>
    <t>P.O. BOX 241, 1635 HOBAN AVENUE</t>
  </si>
  <si>
    <t xml:space="preserve"> CLONTARF TWP C/O ANNE SCHIRMER PO BOX 347</t>
  </si>
  <si>
    <t>BURLINGTON NORTHERN RR INC</t>
  </si>
  <si>
    <t>TAX DEPT PO BOX 961089</t>
  </si>
  <si>
    <t>FARGO ND 58106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</si>
</sst>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U10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S8" sqref="AS8:AS9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30.6640625" style="1" customWidth="1"/>
    <col min="4" max="4" width="25.6640625" style="1" customWidth="1"/>
    <col min="5" max="5" width="20.6640625" style="1" customWidth="1"/>
    <col min="6" max="8" width="9.6640625" style="1" customWidth="1"/>
    <col min="9" max="12" width="17.6640625" style="2" customWidth="1"/>
    <col min="13" max="13" width="20.6640625" style="3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customWidth="1"/>
    <col min="23" max="23" width="17.6640625" style="5" customWidth="1"/>
    <col min="24" max="24" width="17.6640625" style="2" customWidth="1"/>
    <col min="25" max="25" width="17.6640625" style="5" customWidth="1"/>
    <col min="26" max="26" width="17.6640625" style="9" customWidth="1"/>
    <col min="27" max="27" width="17.6640625" style="5" customWidth="1"/>
    <col min="28" max="28" width="17.6640625" style="10" customWidth="1"/>
    <col min="29" max="29" width="17.6640625" style="5" customWidth="1"/>
    <col min="30" max="31" width="17.6640625" style="2" customWidth="1"/>
    <col min="32" max="32" width="17.6640625" style="5" customWidth="1"/>
    <col min="33" max="33" width="17.6640625" style="9" customWidth="1"/>
    <col min="34" max="34" width="17.6640625" style="5" customWidth="1"/>
    <col min="35" max="35" width="19.6640625" style="2" customWidth="1"/>
    <col min="36" max="36" width="19.6640625" style="5" customWidth="1"/>
    <col min="37" max="37" width="17.6640625" style="3" customWidth="1"/>
    <col min="38" max="38" width="17.6640625" style="5" customWidth="1"/>
    <col min="39" max="39" width="17.6640625" style="3" customWidth="1"/>
    <col min="40" max="40" width="17.6640625" style="5" customWidth="1"/>
    <col min="41" max="41" width="17.6640625" style="2" customWidth="1"/>
    <col min="42" max="42" width="17.6640625" style="5" customWidth="1"/>
    <col min="43" max="44" width="17.6640625" style="2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3112.8</v>
      </c>
      <c r="AN1" s="5">
        <v>5188</v>
      </c>
      <c r="AP1" s="5" t="s">
        <v>0</v>
      </c>
      <c r="AU1" s="5" t="s">
        <v>1</v>
      </c>
    </row>
    <row r="2" spans="1:47" ht="68.099999999999994" customHeight="1" x14ac:dyDescent="0.3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13</v>
      </c>
      <c r="M2" s="13" t="s">
        <v>14</v>
      </c>
      <c r="N2" s="14" t="s">
        <v>15</v>
      </c>
      <c r="O2" s="12" t="s">
        <v>16</v>
      </c>
      <c r="P2" s="15" t="s">
        <v>17</v>
      </c>
      <c r="Q2" s="12" t="s">
        <v>18</v>
      </c>
      <c r="R2" s="16" t="s">
        <v>19</v>
      </c>
      <c r="S2" s="12" t="s">
        <v>20</v>
      </c>
      <c r="T2" s="17" t="s">
        <v>21</v>
      </c>
      <c r="U2" s="12" t="s">
        <v>22</v>
      </c>
      <c r="V2" s="12" t="s">
        <v>23</v>
      </c>
      <c r="W2" s="12" t="s">
        <v>24</v>
      </c>
      <c r="X2" s="12" t="s">
        <v>25</v>
      </c>
      <c r="Y2" s="12" t="s">
        <v>26</v>
      </c>
      <c r="Z2" s="18" t="s">
        <v>27</v>
      </c>
      <c r="AA2" s="12" t="s">
        <v>28</v>
      </c>
      <c r="AB2" s="19" t="s">
        <v>29</v>
      </c>
      <c r="AC2" s="12" t="s">
        <v>30</v>
      </c>
      <c r="AD2" s="12" t="s">
        <v>31</v>
      </c>
      <c r="AE2" s="12" t="s">
        <v>32</v>
      </c>
      <c r="AF2" s="12" t="s">
        <v>33</v>
      </c>
      <c r="AG2" s="18" t="s">
        <v>34</v>
      </c>
      <c r="AH2" s="12" t="s">
        <v>35</v>
      </c>
      <c r="AI2" s="12" t="s">
        <v>36</v>
      </c>
      <c r="AJ2" s="12" t="s">
        <v>37</v>
      </c>
      <c r="AK2" s="13" t="s">
        <v>38</v>
      </c>
      <c r="AL2" s="12" t="s">
        <v>39</v>
      </c>
      <c r="AM2" s="13" t="s">
        <v>40</v>
      </c>
      <c r="AN2" s="12" t="s">
        <v>41</v>
      </c>
      <c r="AO2" s="12" t="s">
        <v>42</v>
      </c>
      <c r="AP2" s="12" t="s">
        <v>43</v>
      </c>
      <c r="AQ2" s="12" t="s">
        <v>44</v>
      </c>
      <c r="AR2" s="12" t="s">
        <v>45</v>
      </c>
      <c r="AS2" s="12" t="s">
        <v>46</v>
      </c>
      <c r="AT2" s="12" t="s">
        <v>47</v>
      </c>
      <c r="AU2" s="12" t="s">
        <v>48</v>
      </c>
    </row>
    <row r="3" spans="1:47" hidden="1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2">
        <v>401.54902284899998</v>
      </c>
      <c r="J3" s="2">
        <v>40</v>
      </c>
      <c r="K3" s="2">
        <f t="shared" ref="K3:K59" si="0">SUM(N3,P3,R3,T3,V3,X3,Z3,AB3,AE3,AG3,AI3)</f>
        <v>1.0900000000000001</v>
      </c>
      <c r="L3" s="2">
        <f t="shared" ref="L3:L59" si="1">SUM(M3,AD3,AK3,AM3,AO3,AQ3,AR3)</f>
        <v>0</v>
      </c>
      <c r="R3" s="7">
        <v>1.0900000000000001</v>
      </c>
      <c r="S3" s="5">
        <v>755.91500000000008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S3" s="5">
        <f t="shared" ref="AS3:AS59" si="5">SUM(O3,Q3,S3,U3,W3,Y3,AA3,AC3,AF3,AH3,AJ3)</f>
        <v>755.91500000000008</v>
      </c>
      <c r="AT3" s="11">
        <f t="shared" ref="AT3:AT34" si="6">(AS3/$AS$96)*100</f>
        <v>5.0959403183044295E-2</v>
      </c>
      <c r="AU3" s="5">
        <f t="shared" ref="AU3:AU34" si="7">(AT3/100)*$AU$1</f>
        <v>50.959403183044294</v>
      </c>
    </row>
    <row r="4" spans="1:47" hidden="1" x14ac:dyDescent="0.3">
      <c r="A4" s="1" t="s">
        <v>49</v>
      </c>
      <c r="B4" s="1" t="s">
        <v>50</v>
      </c>
      <c r="C4" s="1" t="s">
        <v>51</v>
      </c>
      <c r="D4" s="1" t="s">
        <v>52</v>
      </c>
      <c r="E4" s="1" t="s">
        <v>57</v>
      </c>
      <c r="F4" s="1" t="s">
        <v>54</v>
      </c>
      <c r="G4" s="1" t="s">
        <v>55</v>
      </c>
      <c r="H4" s="1" t="s">
        <v>56</v>
      </c>
      <c r="I4" s="2">
        <v>401.54902284899998</v>
      </c>
      <c r="J4" s="2">
        <v>37.35</v>
      </c>
      <c r="K4" s="2">
        <f t="shared" si="0"/>
        <v>11.24</v>
      </c>
      <c r="L4" s="2">
        <f t="shared" si="1"/>
        <v>0</v>
      </c>
      <c r="R4" s="7">
        <v>8.91</v>
      </c>
      <c r="S4" s="5">
        <v>6179.085</v>
      </c>
      <c r="T4" s="8">
        <v>2.33</v>
      </c>
      <c r="U4" s="5">
        <v>484.75650000000002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6663.8415000000005</v>
      </c>
      <c r="AT4" s="11">
        <f t="shared" si="6"/>
        <v>0.44923752769346115</v>
      </c>
      <c r="AU4" s="5">
        <f t="shared" si="7"/>
        <v>449.23752769346112</v>
      </c>
    </row>
    <row r="5" spans="1:47" hidden="1" x14ac:dyDescent="0.3">
      <c r="A5" s="1" t="s">
        <v>49</v>
      </c>
      <c r="B5" s="1" t="s">
        <v>50</v>
      </c>
      <c r="C5" s="1" t="s">
        <v>51</v>
      </c>
      <c r="D5" s="1" t="s">
        <v>52</v>
      </c>
      <c r="E5" s="1" t="s">
        <v>58</v>
      </c>
      <c r="F5" s="1" t="s">
        <v>54</v>
      </c>
      <c r="G5" s="1" t="s">
        <v>55</v>
      </c>
      <c r="H5" s="1" t="s">
        <v>56</v>
      </c>
      <c r="I5" s="2">
        <v>401.54902284899998</v>
      </c>
      <c r="J5" s="2">
        <v>38.9</v>
      </c>
      <c r="K5" s="2">
        <f t="shared" si="0"/>
        <v>34.770000000000003</v>
      </c>
      <c r="L5" s="2">
        <f t="shared" si="1"/>
        <v>0</v>
      </c>
      <c r="P5" s="6">
        <v>16.670000000000002</v>
      </c>
      <c r="Q5" s="5">
        <v>18770.419999999998</v>
      </c>
      <c r="R5" s="7">
        <v>18.100000000000001</v>
      </c>
      <c r="S5" s="5">
        <v>12552.35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31322.769999999997</v>
      </c>
      <c r="AT5" s="11">
        <f t="shared" si="6"/>
        <v>2.1115994063350563</v>
      </c>
      <c r="AU5" s="5">
        <f t="shared" si="7"/>
        <v>2111.5994063350563</v>
      </c>
    </row>
    <row r="6" spans="1:47" hidden="1" x14ac:dyDescent="0.3">
      <c r="A6" s="1" t="s">
        <v>49</v>
      </c>
      <c r="B6" s="1" t="s">
        <v>50</v>
      </c>
      <c r="C6" s="1" t="s">
        <v>51</v>
      </c>
      <c r="D6" s="1" t="s">
        <v>52</v>
      </c>
      <c r="E6" s="1" t="s">
        <v>59</v>
      </c>
      <c r="F6" s="1" t="s">
        <v>54</v>
      </c>
      <c r="G6" s="1" t="s">
        <v>55</v>
      </c>
      <c r="H6" s="1" t="s">
        <v>56</v>
      </c>
      <c r="I6" s="2">
        <v>401.54902284899998</v>
      </c>
      <c r="J6" s="2">
        <v>38.340000000000003</v>
      </c>
      <c r="K6" s="2">
        <f t="shared" si="0"/>
        <v>1.1599999999999999</v>
      </c>
      <c r="L6" s="2">
        <f t="shared" si="1"/>
        <v>0</v>
      </c>
      <c r="R6" s="7">
        <v>1.1599999999999999</v>
      </c>
      <c r="S6" s="5">
        <v>804.45999999999992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804.45999999999992</v>
      </c>
      <c r="AT6" s="11">
        <f t="shared" si="6"/>
        <v>5.4232025405808598E-2</v>
      </c>
      <c r="AU6" s="5">
        <f t="shared" si="7"/>
        <v>54.232025405808599</v>
      </c>
    </row>
    <row r="7" spans="1:47" hidden="1" x14ac:dyDescent="0.3">
      <c r="A7" s="1" t="s">
        <v>49</v>
      </c>
      <c r="B7" s="1" t="s">
        <v>50</v>
      </c>
      <c r="C7" s="1" t="s">
        <v>51</v>
      </c>
      <c r="D7" s="1" t="s">
        <v>52</v>
      </c>
      <c r="E7" s="1" t="s">
        <v>60</v>
      </c>
      <c r="F7" s="1" t="s">
        <v>54</v>
      </c>
      <c r="G7" s="1" t="s">
        <v>55</v>
      </c>
      <c r="H7" s="1" t="s">
        <v>56</v>
      </c>
      <c r="I7" s="2">
        <v>401.54902284899998</v>
      </c>
      <c r="J7" s="2">
        <v>34.590000000000003</v>
      </c>
      <c r="K7" s="2">
        <f t="shared" si="0"/>
        <v>10.01</v>
      </c>
      <c r="L7" s="2">
        <f t="shared" si="1"/>
        <v>0</v>
      </c>
      <c r="P7" s="6">
        <v>7.09</v>
      </c>
      <c r="Q7" s="5">
        <v>7983.34</v>
      </c>
      <c r="R7" s="7">
        <v>2.92</v>
      </c>
      <c r="S7" s="5">
        <v>2025.02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10008.36</v>
      </c>
      <c r="AT7" s="11">
        <f t="shared" si="6"/>
        <v>0.6747055587480778</v>
      </c>
      <c r="AU7" s="5">
        <f t="shared" si="7"/>
        <v>674.70555874807781</v>
      </c>
    </row>
    <row r="8" spans="1:47" hidden="1" x14ac:dyDescent="0.3">
      <c r="A8" s="1" t="s">
        <v>61</v>
      </c>
      <c r="B8" s="1" t="s">
        <v>62</v>
      </c>
      <c r="C8" s="1" t="s">
        <v>63</v>
      </c>
      <c r="D8" s="1" t="s">
        <v>64</v>
      </c>
      <c r="E8" s="1" t="s">
        <v>65</v>
      </c>
      <c r="F8" s="1" t="s">
        <v>66</v>
      </c>
      <c r="G8" s="1" t="s">
        <v>55</v>
      </c>
      <c r="H8" s="1" t="s">
        <v>56</v>
      </c>
      <c r="I8" s="2">
        <v>179.79732276999999</v>
      </c>
      <c r="J8" s="2">
        <v>27.75</v>
      </c>
      <c r="K8" s="2">
        <f t="shared" si="0"/>
        <v>1.1499999999999999</v>
      </c>
      <c r="L8" s="2">
        <f t="shared" si="1"/>
        <v>1.31</v>
      </c>
      <c r="P8" s="6">
        <v>1.1499999999999999</v>
      </c>
      <c r="Q8" s="5">
        <v>2266.0749999999998</v>
      </c>
      <c r="AL8" s="5" t="str">
        <f t="shared" si="2"/>
        <v/>
      </c>
      <c r="AM8" s="3">
        <v>0.37</v>
      </c>
      <c r="AN8" s="5">
        <f t="shared" si="3"/>
        <v>1919.56</v>
      </c>
      <c r="AP8" s="5" t="str">
        <f t="shared" si="4"/>
        <v/>
      </c>
      <c r="AQ8" s="2">
        <v>0.94</v>
      </c>
      <c r="AS8" s="5">
        <f t="shared" si="5"/>
        <v>2266.0749999999998</v>
      </c>
      <c r="AT8" s="11">
        <f t="shared" si="6"/>
        <v>0.1527656278391315</v>
      </c>
      <c r="AU8" s="5">
        <f t="shared" si="7"/>
        <v>152.7656278391315</v>
      </c>
    </row>
    <row r="9" spans="1:47" hidden="1" x14ac:dyDescent="0.3">
      <c r="A9" s="1" t="s">
        <v>61</v>
      </c>
      <c r="B9" s="1" t="s">
        <v>62</v>
      </c>
      <c r="C9" s="1" t="s">
        <v>63</v>
      </c>
      <c r="D9" s="1" t="s">
        <v>64</v>
      </c>
      <c r="E9" s="1" t="s">
        <v>67</v>
      </c>
      <c r="F9" s="1" t="s">
        <v>66</v>
      </c>
      <c r="G9" s="1" t="s">
        <v>55</v>
      </c>
      <c r="H9" s="1" t="s">
        <v>56</v>
      </c>
      <c r="I9" s="2">
        <v>179.79732276999999</v>
      </c>
      <c r="J9" s="2">
        <v>4.3600000000000003</v>
      </c>
      <c r="K9" s="2">
        <f t="shared" si="0"/>
        <v>0.69000000000000006</v>
      </c>
      <c r="L9" s="2">
        <f t="shared" si="1"/>
        <v>0</v>
      </c>
      <c r="P9" s="6">
        <v>0.68</v>
      </c>
      <c r="Q9" s="5">
        <v>1339.94</v>
      </c>
      <c r="Z9" s="9">
        <v>0.01</v>
      </c>
      <c r="AA9" s="5">
        <v>1.45635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1341.39635</v>
      </c>
      <c r="AT9" s="11">
        <f t="shared" si="6"/>
        <v>9.0429158606343304E-2</v>
      </c>
      <c r="AU9" s="5">
        <f t="shared" si="7"/>
        <v>90.429158606343307</v>
      </c>
    </row>
    <row r="10" spans="1:47" hidden="1" x14ac:dyDescent="0.3">
      <c r="A10" s="1" t="s">
        <v>69</v>
      </c>
      <c r="B10" s="1" t="s">
        <v>70</v>
      </c>
      <c r="C10" s="1" t="s">
        <v>71</v>
      </c>
      <c r="D10" s="1" t="s">
        <v>72</v>
      </c>
      <c r="E10" s="1" t="s">
        <v>53</v>
      </c>
      <c r="F10" s="1" t="s">
        <v>66</v>
      </c>
      <c r="G10" s="1" t="s">
        <v>55</v>
      </c>
      <c r="H10" s="1" t="s">
        <v>56</v>
      </c>
      <c r="I10" s="2">
        <v>158.14519033900001</v>
      </c>
      <c r="J10" s="2">
        <v>40.369999999999997</v>
      </c>
      <c r="K10" s="2">
        <f>SUM(N10,P10,R10,T10,V10,X10,Z10,AB10,AE10,AG10,AI10)</f>
        <v>3.23</v>
      </c>
      <c r="L10" s="2">
        <f t="shared" si="1"/>
        <v>0.2</v>
      </c>
      <c r="P10" s="6">
        <v>1.34</v>
      </c>
      <c r="Q10" s="5">
        <v>2640.47</v>
      </c>
      <c r="R10" s="7">
        <v>1.89</v>
      </c>
      <c r="S10" s="5">
        <v>1648.7962500000001</v>
      </c>
      <c r="AL10" s="5" t="str">
        <f t="shared" si="2"/>
        <v/>
      </c>
      <c r="AM10" s="3">
        <v>0.06</v>
      </c>
      <c r="AN10" s="5">
        <f t="shared" si="3"/>
        <v>311.27999999999997</v>
      </c>
      <c r="AP10" s="5" t="str">
        <f t="shared" si="4"/>
        <v/>
      </c>
      <c r="AQ10" s="2">
        <v>0.14000000000000001</v>
      </c>
      <c r="AS10" s="5">
        <f t="shared" si="5"/>
        <v>4289.2662499999997</v>
      </c>
      <c r="AT10" s="11">
        <f t="shared" si="6"/>
        <v>0.28915744256057158</v>
      </c>
      <c r="AU10" s="5">
        <f t="shared" si="7"/>
        <v>289.15744256057155</v>
      </c>
    </row>
    <row r="11" spans="1:47" hidden="1" x14ac:dyDescent="0.3">
      <c r="A11" s="1" t="s">
        <v>69</v>
      </c>
      <c r="B11" s="1" t="s">
        <v>70</v>
      </c>
      <c r="C11" s="1" t="s">
        <v>71</v>
      </c>
      <c r="D11" s="1" t="s">
        <v>72</v>
      </c>
      <c r="E11" s="1" t="s">
        <v>74</v>
      </c>
      <c r="F11" s="1" t="s">
        <v>66</v>
      </c>
      <c r="G11" s="1" t="s">
        <v>55</v>
      </c>
      <c r="H11" s="1" t="s">
        <v>56</v>
      </c>
      <c r="I11" s="2">
        <v>158.14519033900001</v>
      </c>
      <c r="J11" s="2">
        <v>29.55</v>
      </c>
      <c r="K11" s="2">
        <f t="shared" si="0"/>
        <v>24.77</v>
      </c>
      <c r="L11" s="2">
        <f t="shared" si="1"/>
        <v>4.78</v>
      </c>
      <c r="N11" s="4">
        <v>0.28999999999999998</v>
      </c>
      <c r="O11" s="5">
        <v>330.45499999999998</v>
      </c>
      <c r="P11" s="6">
        <v>6.22</v>
      </c>
      <c r="Q11" s="5">
        <v>8760.2799999999988</v>
      </c>
      <c r="R11" s="7">
        <v>4.3099999999999996</v>
      </c>
      <c r="S11" s="5">
        <v>3628.73875</v>
      </c>
      <c r="AE11" s="2">
        <v>13.95</v>
      </c>
      <c r="AF11" s="5">
        <v>1044.855</v>
      </c>
      <c r="AK11" s="3">
        <v>1.1000000000000001</v>
      </c>
      <c r="AL11" s="5">
        <f t="shared" si="2"/>
        <v>3424.0800000000004</v>
      </c>
      <c r="AM11" s="3">
        <v>0.53</v>
      </c>
      <c r="AN11" s="5">
        <f t="shared" si="3"/>
        <v>2749.6400000000003</v>
      </c>
      <c r="AP11" s="5" t="str">
        <f t="shared" si="4"/>
        <v/>
      </c>
      <c r="AQ11" s="2">
        <v>3.15</v>
      </c>
      <c r="AS11" s="5">
        <f t="shared" si="5"/>
        <v>13764.328749999999</v>
      </c>
      <c r="AT11" s="11">
        <f t="shared" si="6"/>
        <v>0.92791117826107172</v>
      </c>
      <c r="AU11" s="5">
        <f t="shared" si="7"/>
        <v>927.91117826107177</v>
      </c>
    </row>
    <row r="12" spans="1:47" hidden="1" x14ac:dyDescent="0.3">
      <c r="A12" s="1" t="s">
        <v>69</v>
      </c>
      <c r="B12" s="1" t="s">
        <v>70</v>
      </c>
      <c r="C12" s="1" t="s">
        <v>71</v>
      </c>
      <c r="D12" s="1" t="s">
        <v>72</v>
      </c>
      <c r="E12" s="1" t="s">
        <v>57</v>
      </c>
      <c r="F12" s="1" t="s">
        <v>66</v>
      </c>
      <c r="G12" s="1" t="s">
        <v>55</v>
      </c>
      <c r="H12" s="1" t="s">
        <v>56</v>
      </c>
      <c r="I12" s="2">
        <v>158.14519033900001</v>
      </c>
      <c r="J12" s="2">
        <v>36.32</v>
      </c>
      <c r="K12" s="2">
        <f t="shared" si="0"/>
        <v>34.67</v>
      </c>
      <c r="L12" s="2">
        <f t="shared" si="1"/>
        <v>1.65</v>
      </c>
      <c r="N12" s="4">
        <v>0.05</v>
      </c>
      <c r="O12" s="5">
        <v>56.975000000000001</v>
      </c>
      <c r="P12" s="6">
        <v>30.67</v>
      </c>
      <c r="Q12" s="5">
        <v>34534.42</v>
      </c>
      <c r="R12" s="7">
        <v>2.89</v>
      </c>
      <c r="S12" s="5">
        <v>2004.2149999999999</v>
      </c>
      <c r="AB12" s="10">
        <v>1.04</v>
      </c>
      <c r="AC12" s="5">
        <v>77.896000000000015</v>
      </c>
      <c r="AE12" s="2">
        <v>0.02</v>
      </c>
      <c r="AF12" s="5">
        <v>1.498</v>
      </c>
      <c r="AK12" s="3">
        <v>0.06</v>
      </c>
      <c r="AL12" s="5">
        <f t="shared" si="2"/>
        <v>186.768</v>
      </c>
      <c r="AM12" s="3">
        <v>0.46</v>
      </c>
      <c r="AN12" s="5">
        <f t="shared" si="3"/>
        <v>2386.48</v>
      </c>
      <c r="AP12" s="5" t="str">
        <f t="shared" si="4"/>
        <v/>
      </c>
      <c r="AQ12" s="2">
        <v>1.1299999999999999</v>
      </c>
      <c r="AS12" s="5">
        <f t="shared" si="5"/>
        <v>36675.003999999994</v>
      </c>
      <c r="AT12" s="11">
        <f t="shared" si="6"/>
        <v>2.4724159668425179</v>
      </c>
      <c r="AU12" s="5">
        <f t="shared" si="7"/>
        <v>2472.4159668425177</v>
      </c>
    </row>
    <row r="13" spans="1:47" hidden="1" x14ac:dyDescent="0.3">
      <c r="A13" s="1" t="s">
        <v>69</v>
      </c>
      <c r="B13" s="1" t="s">
        <v>70</v>
      </c>
      <c r="C13" s="1" t="s">
        <v>71</v>
      </c>
      <c r="D13" s="1" t="s">
        <v>72</v>
      </c>
      <c r="E13" s="1" t="s">
        <v>58</v>
      </c>
      <c r="F13" s="1" t="s">
        <v>66</v>
      </c>
      <c r="G13" s="1" t="s">
        <v>55</v>
      </c>
      <c r="H13" s="1" t="s">
        <v>56</v>
      </c>
      <c r="I13" s="2">
        <v>158.14519033900001</v>
      </c>
      <c r="J13" s="2">
        <v>37.76</v>
      </c>
      <c r="K13" s="2">
        <f t="shared" si="0"/>
        <v>5.96</v>
      </c>
      <c r="L13" s="2">
        <f t="shared" si="1"/>
        <v>0</v>
      </c>
      <c r="P13" s="6">
        <v>0.1</v>
      </c>
      <c r="Q13" s="5">
        <v>112.6</v>
      </c>
      <c r="R13" s="7">
        <v>5.86</v>
      </c>
      <c r="S13" s="5">
        <v>4063.91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4176.51</v>
      </c>
      <c r="AT13" s="11">
        <f t="shared" si="6"/>
        <v>0.28155607044180408</v>
      </c>
      <c r="AU13" s="5">
        <f t="shared" si="7"/>
        <v>281.55607044180408</v>
      </c>
    </row>
    <row r="14" spans="1:47" hidden="1" x14ac:dyDescent="0.3">
      <c r="A14" s="1" t="s">
        <v>75</v>
      </c>
      <c r="B14" s="1" t="s">
        <v>70</v>
      </c>
      <c r="C14" s="1" t="s">
        <v>71</v>
      </c>
      <c r="D14" s="1" t="s">
        <v>72</v>
      </c>
      <c r="E14" s="1" t="s">
        <v>65</v>
      </c>
      <c r="F14" s="1" t="s">
        <v>66</v>
      </c>
      <c r="G14" s="1" t="s">
        <v>55</v>
      </c>
      <c r="H14" s="1" t="s">
        <v>56</v>
      </c>
      <c r="I14" s="2">
        <v>121.742122018</v>
      </c>
      <c r="J14" s="2">
        <v>5.83</v>
      </c>
      <c r="K14" s="2">
        <f t="shared" si="0"/>
        <v>4.66</v>
      </c>
      <c r="L14" s="2">
        <f t="shared" si="1"/>
        <v>1.1599999999999999</v>
      </c>
      <c r="P14" s="6">
        <v>0.68</v>
      </c>
      <c r="Q14" s="5">
        <v>1339.94</v>
      </c>
      <c r="AE14" s="2">
        <v>3.98</v>
      </c>
      <c r="AF14" s="5">
        <v>396.97</v>
      </c>
      <c r="AK14" s="3">
        <v>0.46</v>
      </c>
      <c r="AL14" s="5">
        <f t="shared" si="2"/>
        <v>1431.8880000000001</v>
      </c>
      <c r="AN14" s="5" t="str">
        <f t="shared" si="3"/>
        <v/>
      </c>
      <c r="AP14" s="5" t="str">
        <f t="shared" si="4"/>
        <v/>
      </c>
      <c r="AQ14" s="2">
        <v>0.7</v>
      </c>
      <c r="AS14" s="5">
        <f t="shared" si="5"/>
        <v>1736.91</v>
      </c>
      <c r="AT14" s="11">
        <f t="shared" si="6"/>
        <v>0.11709239396315918</v>
      </c>
      <c r="AU14" s="5">
        <f t="shared" si="7"/>
        <v>117.09239396315918</v>
      </c>
    </row>
    <row r="15" spans="1:47" hidden="1" x14ac:dyDescent="0.3">
      <c r="A15" s="1" t="s">
        <v>75</v>
      </c>
      <c r="B15" s="1" t="s">
        <v>70</v>
      </c>
      <c r="C15" s="1" t="s">
        <v>71</v>
      </c>
      <c r="D15" s="1" t="s">
        <v>72</v>
      </c>
      <c r="E15" s="1" t="s">
        <v>76</v>
      </c>
      <c r="F15" s="1" t="s">
        <v>66</v>
      </c>
      <c r="G15" s="1" t="s">
        <v>55</v>
      </c>
      <c r="H15" s="1" t="s">
        <v>56</v>
      </c>
      <c r="I15" s="2">
        <v>121.742122018</v>
      </c>
      <c r="J15" s="2">
        <v>0.08</v>
      </c>
      <c r="K15" s="2">
        <f t="shared" si="0"/>
        <v>0</v>
      </c>
      <c r="L15" s="2">
        <f t="shared" si="1"/>
        <v>0.08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Q15" s="2">
        <v>0.08</v>
      </c>
      <c r="AS15" s="5">
        <f t="shared" si="5"/>
        <v>0</v>
      </c>
      <c r="AT15" s="11">
        <f t="shared" si="6"/>
        <v>0</v>
      </c>
      <c r="AU15" s="5">
        <f t="shared" si="7"/>
        <v>0</v>
      </c>
    </row>
    <row r="16" spans="1:47" hidden="1" x14ac:dyDescent="0.3">
      <c r="A16" s="1" t="s">
        <v>75</v>
      </c>
      <c r="B16" s="1" t="s">
        <v>70</v>
      </c>
      <c r="C16" s="1" t="s">
        <v>71</v>
      </c>
      <c r="D16" s="1" t="s">
        <v>72</v>
      </c>
      <c r="E16" s="1" t="s">
        <v>67</v>
      </c>
      <c r="F16" s="1" t="s">
        <v>66</v>
      </c>
      <c r="G16" s="1" t="s">
        <v>55</v>
      </c>
      <c r="H16" s="1" t="s">
        <v>56</v>
      </c>
      <c r="I16" s="2">
        <v>121.742122018</v>
      </c>
      <c r="J16" s="2">
        <v>28.72</v>
      </c>
      <c r="K16" s="2">
        <f t="shared" si="0"/>
        <v>26.11</v>
      </c>
      <c r="L16" s="2">
        <f t="shared" si="1"/>
        <v>2.5999999999999996</v>
      </c>
      <c r="P16" s="6">
        <v>0.28000000000000003</v>
      </c>
      <c r="Q16" s="5">
        <v>551.74</v>
      </c>
      <c r="AE16" s="2">
        <v>25.83</v>
      </c>
      <c r="AF16" s="5">
        <v>1951.5195000000001</v>
      </c>
      <c r="AK16" s="3">
        <v>0.76999999999999991</v>
      </c>
      <c r="AL16" s="5">
        <f t="shared" si="2"/>
        <v>2396.8559999999998</v>
      </c>
      <c r="AM16" s="3">
        <v>0.1</v>
      </c>
      <c r="AN16" s="5">
        <f t="shared" si="3"/>
        <v>518.80000000000007</v>
      </c>
      <c r="AP16" s="5" t="str">
        <f t="shared" si="4"/>
        <v/>
      </c>
      <c r="AQ16" s="2">
        <v>1.73</v>
      </c>
      <c r="AS16" s="5">
        <f t="shared" si="5"/>
        <v>2503.2595000000001</v>
      </c>
      <c r="AT16" s="11">
        <f t="shared" si="6"/>
        <v>0.16875523059111922</v>
      </c>
      <c r="AU16" s="5">
        <f t="shared" si="7"/>
        <v>168.75523059111921</v>
      </c>
    </row>
    <row r="17" spans="1:47" hidden="1" x14ac:dyDescent="0.3">
      <c r="A17" s="1" t="s">
        <v>75</v>
      </c>
      <c r="B17" s="1" t="s">
        <v>70</v>
      </c>
      <c r="C17" s="1" t="s">
        <v>71</v>
      </c>
      <c r="D17" s="1" t="s">
        <v>72</v>
      </c>
      <c r="E17" s="1" t="s">
        <v>73</v>
      </c>
      <c r="F17" s="1" t="s">
        <v>66</v>
      </c>
      <c r="G17" s="1" t="s">
        <v>55</v>
      </c>
      <c r="H17" s="1" t="s">
        <v>56</v>
      </c>
      <c r="I17" s="2">
        <v>121.742122018</v>
      </c>
      <c r="J17" s="2">
        <v>37.22</v>
      </c>
      <c r="K17" s="2">
        <f t="shared" si="0"/>
        <v>37.22</v>
      </c>
      <c r="L17" s="2">
        <f t="shared" si="1"/>
        <v>0</v>
      </c>
      <c r="AE17" s="2">
        <v>37.22</v>
      </c>
      <c r="AF17" s="5">
        <v>2787.7779999999998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2787.7779999999998</v>
      </c>
      <c r="AT17" s="11">
        <f t="shared" si="6"/>
        <v>0.18793581697257078</v>
      </c>
      <c r="AU17" s="5">
        <f t="shared" si="7"/>
        <v>187.93581697257076</v>
      </c>
    </row>
    <row r="18" spans="1:47" hidden="1" x14ac:dyDescent="0.3">
      <c r="A18" s="1" t="s">
        <v>75</v>
      </c>
      <c r="B18" s="1" t="s">
        <v>70</v>
      </c>
      <c r="C18" s="1" t="s">
        <v>71</v>
      </c>
      <c r="D18" s="1" t="s">
        <v>72</v>
      </c>
      <c r="E18" s="1" t="s">
        <v>68</v>
      </c>
      <c r="F18" s="1" t="s">
        <v>66</v>
      </c>
      <c r="G18" s="1" t="s">
        <v>55</v>
      </c>
      <c r="H18" s="1" t="s">
        <v>56</v>
      </c>
      <c r="I18" s="2">
        <v>121.742122018</v>
      </c>
      <c r="J18" s="2">
        <v>36.81</v>
      </c>
      <c r="K18" s="2">
        <f t="shared" si="0"/>
        <v>34.74</v>
      </c>
      <c r="L18" s="2">
        <f t="shared" si="1"/>
        <v>2.0699999999999998</v>
      </c>
      <c r="P18" s="6">
        <v>0.36</v>
      </c>
      <c r="Q18" s="5">
        <v>481.36500000000001</v>
      </c>
      <c r="AE18" s="2">
        <v>34.380000000000003</v>
      </c>
      <c r="AF18" s="5">
        <v>2586.297</v>
      </c>
      <c r="AK18" s="3">
        <v>0.83</v>
      </c>
      <c r="AL18" s="5">
        <f t="shared" si="2"/>
        <v>2583.6240000000003</v>
      </c>
      <c r="AN18" s="5" t="str">
        <f t="shared" si="3"/>
        <v/>
      </c>
      <c r="AP18" s="5" t="str">
        <f t="shared" si="4"/>
        <v/>
      </c>
      <c r="AQ18" s="2">
        <v>1.24</v>
      </c>
      <c r="AS18" s="5">
        <f t="shared" si="5"/>
        <v>3067.6620000000003</v>
      </c>
      <c r="AT18" s="11">
        <f t="shared" si="6"/>
        <v>0.20680397225521924</v>
      </c>
      <c r="AU18" s="5">
        <f t="shared" si="7"/>
        <v>206.80397225521924</v>
      </c>
    </row>
    <row r="19" spans="1:47" hidden="1" x14ac:dyDescent="0.3">
      <c r="A19" s="1" t="s">
        <v>77</v>
      </c>
      <c r="B19" s="1" t="s">
        <v>78</v>
      </c>
      <c r="C19" s="1" t="s">
        <v>79</v>
      </c>
      <c r="D19" s="1" t="s">
        <v>80</v>
      </c>
      <c r="E19" s="1" t="s">
        <v>81</v>
      </c>
      <c r="F19" s="1" t="s">
        <v>82</v>
      </c>
      <c r="G19" s="1" t="s">
        <v>55</v>
      </c>
      <c r="H19" s="1" t="s">
        <v>56</v>
      </c>
      <c r="I19" s="2">
        <v>79.122121460900004</v>
      </c>
      <c r="J19" s="2">
        <v>37.119999999999997</v>
      </c>
      <c r="K19" s="2">
        <f t="shared" si="0"/>
        <v>17.579999999999998</v>
      </c>
      <c r="L19" s="2">
        <f t="shared" si="1"/>
        <v>0</v>
      </c>
      <c r="R19" s="7">
        <v>0.06</v>
      </c>
      <c r="S19" s="5">
        <v>41.61</v>
      </c>
      <c r="T19" s="8">
        <v>16.75</v>
      </c>
      <c r="U19" s="5">
        <v>3484.8375000000001</v>
      </c>
      <c r="AB19" s="10">
        <v>0.77</v>
      </c>
      <c r="AC19" s="5">
        <v>57.673000000000009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3584.1205000000004</v>
      </c>
      <c r="AT19" s="11">
        <f t="shared" si="6"/>
        <v>0.24162060762931589</v>
      </c>
      <c r="AU19" s="5">
        <f t="shared" si="7"/>
        <v>241.62060762931591</v>
      </c>
    </row>
    <row r="20" spans="1:47" hidden="1" x14ac:dyDescent="0.3">
      <c r="A20" s="1" t="s">
        <v>77</v>
      </c>
      <c r="B20" s="1" t="s">
        <v>78</v>
      </c>
      <c r="C20" s="1" t="s">
        <v>79</v>
      </c>
      <c r="D20" s="1" t="s">
        <v>80</v>
      </c>
      <c r="E20" s="1" t="s">
        <v>83</v>
      </c>
      <c r="F20" s="1" t="s">
        <v>82</v>
      </c>
      <c r="G20" s="1" t="s">
        <v>55</v>
      </c>
      <c r="H20" s="1" t="s">
        <v>56</v>
      </c>
      <c r="I20" s="2">
        <v>79.122121460900004</v>
      </c>
      <c r="J20" s="2">
        <v>38.11</v>
      </c>
      <c r="K20" s="2">
        <f t="shared" si="0"/>
        <v>37.970000000000006</v>
      </c>
      <c r="L20" s="2">
        <f t="shared" si="1"/>
        <v>0</v>
      </c>
      <c r="R20" s="7">
        <v>27.28</v>
      </c>
      <c r="S20" s="5">
        <v>18918.68</v>
      </c>
      <c r="T20" s="8">
        <v>6.86</v>
      </c>
      <c r="U20" s="5">
        <v>1427.223</v>
      </c>
      <c r="Z20" s="9">
        <v>1.7</v>
      </c>
      <c r="AA20" s="5">
        <v>141.47399999999999</v>
      </c>
      <c r="AB20" s="10">
        <v>2.13</v>
      </c>
      <c r="AC20" s="5">
        <v>159.53700000000001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20646.913999999997</v>
      </c>
      <c r="AT20" s="11">
        <f t="shared" si="6"/>
        <v>1.3918951403420248</v>
      </c>
      <c r="AU20" s="5">
        <f t="shared" si="7"/>
        <v>1391.8951403420247</v>
      </c>
    </row>
    <row r="21" spans="1:47" hidden="1" x14ac:dyDescent="0.3">
      <c r="A21" s="1" t="s">
        <v>85</v>
      </c>
      <c r="B21" s="1" t="s">
        <v>78</v>
      </c>
      <c r="C21" s="1" t="s">
        <v>79</v>
      </c>
      <c r="D21" s="1" t="s">
        <v>80</v>
      </c>
      <c r="E21" s="1" t="s">
        <v>86</v>
      </c>
      <c r="F21" s="1" t="s">
        <v>82</v>
      </c>
      <c r="G21" s="1" t="s">
        <v>55</v>
      </c>
      <c r="H21" s="1" t="s">
        <v>56</v>
      </c>
      <c r="I21" s="2">
        <v>78.5446806936</v>
      </c>
      <c r="J21" s="2">
        <v>39.15</v>
      </c>
      <c r="K21" s="2">
        <f t="shared" si="0"/>
        <v>10.23</v>
      </c>
      <c r="L21" s="2">
        <f t="shared" si="1"/>
        <v>0</v>
      </c>
      <c r="R21" s="7">
        <v>10.23</v>
      </c>
      <c r="S21" s="5">
        <v>7094.5050000000001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7094.5050000000001</v>
      </c>
      <c r="AT21" s="11">
        <f t="shared" si="6"/>
        <v>0.47827036198398454</v>
      </c>
      <c r="AU21" s="5">
        <f t="shared" si="7"/>
        <v>478.27036198398451</v>
      </c>
    </row>
    <row r="22" spans="1:47" hidden="1" x14ac:dyDescent="0.3">
      <c r="A22" s="1" t="s">
        <v>87</v>
      </c>
      <c r="B22" s="1" t="s">
        <v>78</v>
      </c>
      <c r="C22" s="1" t="s">
        <v>79</v>
      </c>
      <c r="D22" s="1" t="s">
        <v>80</v>
      </c>
      <c r="E22" s="1" t="s">
        <v>84</v>
      </c>
      <c r="F22" s="1" t="s">
        <v>82</v>
      </c>
      <c r="G22" s="1" t="s">
        <v>55</v>
      </c>
      <c r="H22" s="1" t="s">
        <v>56</v>
      </c>
      <c r="I22" s="2">
        <v>121.37183415299999</v>
      </c>
      <c r="J22" s="2">
        <v>39.25</v>
      </c>
      <c r="K22" s="2">
        <f t="shared" si="0"/>
        <v>39.25</v>
      </c>
      <c r="L22" s="2">
        <f t="shared" si="1"/>
        <v>0</v>
      </c>
      <c r="N22" s="4">
        <v>0.96</v>
      </c>
      <c r="O22" s="5">
        <v>1093.92</v>
      </c>
      <c r="P22" s="6">
        <v>5.9</v>
      </c>
      <c r="Q22" s="5">
        <v>6643.4000000000005</v>
      </c>
      <c r="R22" s="7">
        <v>24.4</v>
      </c>
      <c r="S22" s="5">
        <v>16921.400000000001</v>
      </c>
      <c r="Z22" s="9">
        <v>1.64</v>
      </c>
      <c r="AA22" s="5">
        <v>136.48079999999999</v>
      </c>
      <c r="AB22" s="10">
        <v>6.35</v>
      </c>
      <c r="AC22" s="5">
        <v>475.61500000000001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25270.815800000004</v>
      </c>
      <c r="AT22" s="11">
        <f t="shared" si="6"/>
        <v>1.7036117699961586</v>
      </c>
      <c r="AU22" s="5">
        <f t="shared" si="7"/>
        <v>1703.6117699961585</v>
      </c>
    </row>
    <row r="23" spans="1:47" hidden="1" x14ac:dyDescent="0.3">
      <c r="A23" s="1" t="s">
        <v>87</v>
      </c>
      <c r="B23" s="1" t="s">
        <v>78</v>
      </c>
      <c r="C23" s="1" t="s">
        <v>79</v>
      </c>
      <c r="D23" s="1" t="s">
        <v>80</v>
      </c>
      <c r="E23" s="1" t="s">
        <v>59</v>
      </c>
      <c r="F23" s="1" t="s">
        <v>82</v>
      </c>
      <c r="G23" s="1" t="s">
        <v>55</v>
      </c>
      <c r="H23" s="1" t="s">
        <v>56</v>
      </c>
      <c r="I23" s="2">
        <v>121.37183415299999</v>
      </c>
      <c r="J23" s="2">
        <v>39.799999999999997</v>
      </c>
      <c r="K23" s="2">
        <f t="shared" si="0"/>
        <v>38.520000000000003</v>
      </c>
      <c r="L23" s="2">
        <f t="shared" si="1"/>
        <v>0</v>
      </c>
      <c r="P23" s="6">
        <v>3.49</v>
      </c>
      <c r="Q23" s="5">
        <v>3929.74</v>
      </c>
      <c r="R23" s="7">
        <v>31.25</v>
      </c>
      <c r="S23" s="5">
        <v>21671.875</v>
      </c>
      <c r="T23" s="8">
        <v>3.78</v>
      </c>
      <c r="U23" s="5">
        <v>786.42899999999997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26388.043999999998</v>
      </c>
      <c r="AT23" s="11">
        <f t="shared" si="6"/>
        <v>1.7789288126415177</v>
      </c>
      <c r="AU23" s="5">
        <f t="shared" si="7"/>
        <v>1778.9288126415177</v>
      </c>
    </row>
    <row r="24" spans="1:47" hidden="1" x14ac:dyDescent="0.3">
      <c r="A24" s="1" t="s">
        <v>87</v>
      </c>
      <c r="B24" s="1" t="s">
        <v>78</v>
      </c>
      <c r="C24" s="1" t="s">
        <v>79</v>
      </c>
      <c r="D24" s="1" t="s">
        <v>80</v>
      </c>
      <c r="E24" s="1" t="s">
        <v>88</v>
      </c>
      <c r="F24" s="1" t="s">
        <v>82</v>
      </c>
      <c r="G24" s="1" t="s">
        <v>55</v>
      </c>
      <c r="H24" s="1" t="s">
        <v>56</v>
      </c>
      <c r="I24" s="2">
        <v>121.37183415299999</v>
      </c>
      <c r="J24" s="2">
        <v>36.49</v>
      </c>
      <c r="K24" s="2">
        <f t="shared" si="0"/>
        <v>31.89</v>
      </c>
      <c r="L24" s="2">
        <f t="shared" si="1"/>
        <v>2.64</v>
      </c>
      <c r="N24" s="4">
        <v>0.45</v>
      </c>
      <c r="O24" s="5">
        <v>512.77499999999998</v>
      </c>
      <c r="P24" s="6">
        <v>29.23</v>
      </c>
      <c r="Q24" s="5">
        <v>32912.980000000003</v>
      </c>
      <c r="R24" s="7">
        <v>1.75</v>
      </c>
      <c r="S24" s="5">
        <v>1213.625</v>
      </c>
      <c r="Z24" s="9">
        <v>7.0000000000000007E-2</v>
      </c>
      <c r="AA24" s="5">
        <v>5.8254000000000001</v>
      </c>
      <c r="AB24" s="10">
        <v>0.39</v>
      </c>
      <c r="AC24" s="5">
        <v>29.210999999999999</v>
      </c>
      <c r="AK24" s="3">
        <v>0.03</v>
      </c>
      <c r="AL24" s="5">
        <f t="shared" si="2"/>
        <v>93.384</v>
      </c>
      <c r="AM24" s="3">
        <v>0.85</v>
      </c>
      <c r="AN24" s="5">
        <f t="shared" si="3"/>
        <v>4409.8</v>
      </c>
      <c r="AP24" s="5" t="str">
        <f t="shared" si="4"/>
        <v/>
      </c>
      <c r="AQ24" s="2">
        <v>1.76</v>
      </c>
      <c r="AS24" s="5">
        <f t="shared" si="5"/>
        <v>34674.416400000009</v>
      </c>
      <c r="AT24" s="11">
        <f t="shared" si="6"/>
        <v>2.3375479590487869</v>
      </c>
      <c r="AU24" s="5">
        <f t="shared" si="7"/>
        <v>2337.5479590487867</v>
      </c>
    </row>
    <row r="25" spans="1:47" hidden="1" x14ac:dyDescent="0.3">
      <c r="A25" s="1" t="s">
        <v>89</v>
      </c>
      <c r="B25" s="1" t="s">
        <v>90</v>
      </c>
      <c r="C25" s="1" t="s">
        <v>91</v>
      </c>
      <c r="D25" s="1" t="s">
        <v>72</v>
      </c>
      <c r="E25" s="1" t="s">
        <v>60</v>
      </c>
      <c r="F25" s="1" t="s">
        <v>82</v>
      </c>
      <c r="G25" s="1" t="s">
        <v>55</v>
      </c>
      <c r="H25" s="1" t="s">
        <v>56</v>
      </c>
      <c r="I25" s="2">
        <v>34.8816995655</v>
      </c>
      <c r="J25" s="2">
        <v>34.590000000000003</v>
      </c>
      <c r="K25" s="2">
        <f t="shared" si="0"/>
        <v>34.6</v>
      </c>
      <c r="L25" s="2">
        <f t="shared" si="1"/>
        <v>0</v>
      </c>
      <c r="P25" s="6">
        <v>5.49</v>
      </c>
      <c r="Q25" s="5">
        <v>6181.7400000000007</v>
      </c>
      <c r="R25" s="7">
        <v>24.21</v>
      </c>
      <c r="S25" s="5">
        <v>16789.634999999998</v>
      </c>
      <c r="Z25" s="9">
        <v>1.2</v>
      </c>
      <c r="AA25" s="5">
        <v>99.86399999999999</v>
      </c>
      <c r="AB25" s="10">
        <v>3.7</v>
      </c>
      <c r="AC25" s="5">
        <v>277.13000000000011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23348.369000000002</v>
      </c>
      <c r="AT25" s="11">
        <f t="shared" si="6"/>
        <v>1.574011561534687</v>
      </c>
      <c r="AU25" s="5">
        <f t="shared" si="7"/>
        <v>1574.011561534687</v>
      </c>
    </row>
    <row r="26" spans="1:47" hidden="1" x14ac:dyDescent="0.3">
      <c r="A26" s="1" t="s">
        <v>92</v>
      </c>
      <c r="B26" s="1" t="s">
        <v>93</v>
      </c>
      <c r="C26" s="1" t="s">
        <v>91</v>
      </c>
      <c r="D26" s="1" t="s">
        <v>72</v>
      </c>
      <c r="E26" s="1" t="s">
        <v>60</v>
      </c>
      <c r="F26" s="1" t="s">
        <v>82</v>
      </c>
      <c r="G26" s="1" t="s">
        <v>55</v>
      </c>
      <c r="H26" s="1" t="s">
        <v>56</v>
      </c>
      <c r="I26" s="2">
        <v>5.0040958841099998</v>
      </c>
      <c r="J26" s="2">
        <v>5</v>
      </c>
      <c r="K26" s="2">
        <f t="shared" si="0"/>
        <v>5</v>
      </c>
      <c r="L26" s="2">
        <f t="shared" si="1"/>
        <v>0</v>
      </c>
      <c r="R26" s="7">
        <v>0.73</v>
      </c>
      <c r="S26" s="5">
        <v>506.255</v>
      </c>
      <c r="Z26" s="9">
        <v>1.86</v>
      </c>
      <c r="AA26" s="5">
        <v>154.78919999999999</v>
      </c>
      <c r="AB26" s="10">
        <v>2.41</v>
      </c>
      <c r="AC26" s="5">
        <v>180.50899999999999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841.55320000000006</v>
      </c>
      <c r="AT26" s="11">
        <f t="shared" si="6"/>
        <v>5.6732633720433003E-2</v>
      </c>
      <c r="AU26" s="5">
        <f t="shared" si="7"/>
        <v>56.732633720433007</v>
      </c>
    </row>
    <row r="27" spans="1:47" hidden="1" x14ac:dyDescent="0.3">
      <c r="A27" s="1" t="s">
        <v>94</v>
      </c>
      <c r="B27" s="1" t="s">
        <v>95</v>
      </c>
      <c r="C27" s="1" t="s">
        <v>79</v>
      </c>
      <c r="D27" s="1" t="s">
        <v>80</v>
      </c>
      <c r="E27" s="1" t="s">
        <v>84</v>
      </c>
      <c r="F27" s="1" t="s">
        <v>96</v>
      </c>
      <c r="G27" s="1" t="s">
        <v>55</v>
      </c>
      <c r="H27" s="1" t="s">
        <v>56</v>
      </c>
      <c r="I27" s="2">
        <v>64.265873827899995</v>
      </c>
      <c r="J27" s="2">
        <v>39.53</v>
      </c>
      <c r="K27" s="2">
        <f t="shared" si="0"/>
        <v>4.09</v>
      </c>
      <c r="L27" s="2">
        <f t="shared" si="1"/>
        <v>0</v>
      </c>
      <c r="R27" s="7">
        <v>0.26</v>
      </c>
      <c r="S27" s="5">
        <v>180.31</v>
      </c>
      <c r="AB27" s="10">
        <v>0.22</v>
      </c>
      <c r="AC27" s="5">
        <v>16.478000000000002</v>
      </c>
      <c r="AE27" s="2">
        <v>3.61</v>
      </c>
      <c r="AF27" s="5">
        <v>270.38900000000001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467.17700000000002</v>
      </c>
      <c r="AT27" s="11">
        <f t="shared" si="6"/>
        <v>3.1494362594795822E-2</v>
      </c>
      <c r="AU27" s="5">
        <f t="shared" si="7"/>
        <v>31.49436259479582</v>
      </c>
    </row>
    <row r="28" spans="1:47" hidden="1" x14ac:dyDescent="0.3">
      <c r="A28" s="1" t="s">
        <v>94</v>
      </c>
      <c r="B28" s="1" t="s">
        <v>95</v>
      </c>
      <c r="C28" s="1" t="s">
        <v>79</v>
      </c>
      <c r="D28" s="1" t="s">
        <v>80</v>
      </c>
      <c r="E28" s="1" t="s">
        <v>88</v>
      </c>
      <c r="F28" s="1" t="s">
        <v>96</v>
      </c>
      <c r="G28" s="1" t="s">
        <v>55</v>
      </c>
      <c r="H28" s="1" t="s">
        <v>56</v>
      </c>
      <c r="I28" s="2">
        <v>64.265873827899995</v>
      </c>
      <c r="J28" s="2">
        <v>22.47</v>
      </c>
      <c r="K28" s="2">
        <f t="shared" si="0"/>
        <v>14.290000000000001</v>
      </c>
      <c r="L28" s="2">
        <f t="shared" si="1"/>
        <v>0</v>
      </c>
      <c r="R28" s="7">
        <v>0.22</v>
      </c>
      <c r="S28" s="5">
        <v>152.57</v>
      </c>
      <c r="AB28" s="10">
        <v>0.08</v>
      </c>
      <c r="AC28" s="5">
        <v>5.9920000000000009</v>
      </c>
      <c r="AE28" s="2">
        <v>13.99</v>
      </c>
      <c r="AF28" s="5">
        <v>1047.8510000000001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1206.413</v>
      </c>
      <c r="AT28" s="11">
        <f t="shared" si="6"/>
        <v>8.1329364375976154E-2</v>
      </c>
      <c r="AU28" s="5">
        <f t="shared" si="7"/>
        <v>81.329364375976155</v>
      </c>
    </row>
    <row r="29" spans="1:47" hidden="1" x14ac:dyDescent="0.3">
      <c r="A29" s="1" t="s">
        <v>97</v>
      </c>
      <c r="B29" s="1" t="s">
        <v>98</v>
      </c>
      <c r="C29" s="1" t="s">
        <v>71</v>
      </c>
      <c r="D29" s="1" t="s">
        <v>72</v>
      </c>
      <c r="E29" s="1" t="s">
        <v>99</v>
      </c>
      <c r="F29" s="1">
        <v>21</v>
      </c>
      <c r="G29" s="1" t="s">
        <v>55</v>
      </c>
      <c r="H29" s="1" t="s">
        <v>56</v>
      </c>
      <c r="I29" s="2">
        <v>151.060384489</v>
      </c>
      <c r="J29" s="2">
        <v>4.5199999999999996</v>
      </c>
      <c r="K29" s="2">
        <f t="shared" si="0"/>
        <v>0.01</v>
      </c>
      <c r="L29" s="2">
        <f t="shared" si="1"/>
        <v>4.51</v>
      </c>
      <c r="M29" s="3">
        <v>4.22</v>
      </c>
      <c r="P29" s="6">
        <v>0.01</v>
      </c>
      <c r="Q29" s="5">
        <v>11.26</v>
      </c>
      <c r="AL29" s="5" t="str">
        <f t="shared" si="2"/>
        <v/>
      </c>
      <c r="AN29" s="5" t="str">
        <f t="shared" si="3"/>
        <v/>
      </c>
      <c r="AO29" s="2">
        <v>0.09</v>
      </c>
      <c r="AP29" s="5">
        <f t="shared" si="4"/>
        <v>0.09</v>
      </c>
      <c r="AQ29" s="2">
        <v>0.2</v>
      </c>
      <c r="AS29" s="5">
        <f t="shared" si="5"/>
        <v>11.26</v>
      </c>
      <c r="AT29" s="11">
        <f t="shared" si="6"/>
        <v>7.5908386503916283E-4</v>
      </c>
      <c r="AU29" s="5">
        <f t="shared" si="7"/>
        <v>0.75908386503916292</v>
      </c>
    </row>
    <row r="30" spans="1:47" hidden="1" x14ac:dyDescent="0.3">
      <c r="A30" s="1" t="s">
        <v>97</v>
      </c>
      <c r="B30" s="1" t="s">
        <v>98</v>
      </c>
      <c r="C30" s="1" t="s">
        <v>71</v>
      </c>
      <c r="D30" s="1" t="s">
        <v>72</v>
      </c>
      <c r="E30" s="1" t="s">
        <v>67</v>
      </c>
      <c r="F30" s="1" t="s">
        <v>101</v>
      </c>
      <c r="G30" s="1" t="s">
        <v>55</v>
      </c>
      <c r="H30" s="1" t="s">
        <v>56</v>
      </c>
      <c r="I30" s="2">
        <v>151.060384489</v>
      </c>
      <c r="J30" s="2">
        <v>32.770000000000003</v>
      </c>
      <c r="K30" s="2">
        <f t="shared" si="0"/>
        <v>15.44</v>
      </c>
      <c r="L30" s="2">
        <f t="shared" si="1"/>
        <v>1.79</v>
      </c>
      <c r="M30" s="3">
        <v>1.79</v>
      </c>
      <c r="P30" s="6">
        <v>3.01</v>
      </c>
      <c r="Q30" s="5">
        <v>3389.26</v>
      </c>
      <c r="R30" s="7">
        <v>10.27</v>
      </c>
      <c r="S30" s="5">
        <v>7122.2449999999999</v>
      </c>
      <c r="Z30" s="9">
        <v>1.64</v>
      </c>
      <c r="AA30" s="5">
        <v>136.48079999999999</v>
      </c>
      <c r="AB30" s="10">
        <v>0.52</v>
      </c>
      <c r="AC30" s="5">
        <v>38.948000000000008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10686.933800000001</v>
      </c>
      <c r="AT30" s="11">
        <f t="shared" si="6"/>
        <v>0.72045106699126715</v>
      </c>
      <c r="AU30" s="5">
        <f t="shared" si="7"/>
        <v>720.45106699126711</v>
      </c>
    </row>
    <row r="31" spans="1:47" hidden="1" x14ac:dyDescent="0.3">
      <c r="A31" s="1" t="s">
        <v>97</v>
      </c>
      <c r="B31" s="1" t="s">
        <v>98</v>
      </c>
      <c r="C31" s="1" t="s">
        <v>71</v>
      </c>
      <c r="D31" s="1" t="s">
        <v>72</v>
      </c>
      <c r="E31" s="1" t="s">
        <v>102</v>
      </c>
      <c r="F31" s="1" t="s">
        <v>101</v>
      </c>
      <c r="G31" s="1" t="s">
        <v>55</v>
      </c>
      <c r="H31" s="1" t="s">
        <v>56</v>
      </c>
      <c r="I31" s="2">
        <v>151.060384489</v>
      </c>
      <c r="J31" s="2">
        <v>28.04</v>
      </c>
      <c r="K31" s="2">
        <f t="shared" si="0"/>
        <v>15.42</v>
      </c>
      <c r="L31" s="2">
        <f t="shared" si="1"/>
        <v>9.7099999999999991</v>
      </c>
      <c r="M31" s="3">
        <v>8.27</v>
      </c>
      <c r="P31" s="6">
        <v>4.47</v>
      </c>
      <c r="Q31" s="5">
        <v>5033.2199999999993</v>
      </c>
      <c r="R31" s="7">
        <v>10.01</v>
      </c>
      <c r="S31" s="5">
        <v>6941.9349999999986</v>
      </c>
      <c r="T31" s="8">
        <v>0.92</v>
      </c>
      <c r="U31" s="5">
        <v>191.40600000000001</v>
      </c>
      <c r="Z31" s="9">
        <v>0.02</v>
      </c>
      <c r="AA31" s="5">
        <v>1.6644000000000001</v>
      </c>
      <c r="AL31" s="5" t="str">
        <f t="shared" si="2"/>
        <v/>
      </c>
      <c r="AM31" s="3">
        <v>0.4</v>
      </c>
      <c r="AN31" s="5">
        <f t="shared" si="3"/>
        <v>2075.2000000000003</v>
      </c>
      <c r="AO31" s="2">
        <v>0.1</v>
      </c>
      <c r="AP31" s="5">
        <f t="shared" si="4"/>
        <v>0.1</v>
      </c>
      <c r="AQ31" s="2">
        <v>0.94</v>
      </c>
      <c r="AS31" s="5">
        <f t="shared" si="5"/>
        <v>12168.225399999999</v>
      </c>
      <c r="AT31" s="11">
        <f t="shared" si="6"/>
        <v>0.82031115162519652</v>
      </c>
      <c r="AU31" s="5">
        <f t="shared" si="7"/>
        <v>820.31115162519654</v>
      </c>
    </row>
    <row r="32" spans="1:47" hidden="1" x14ac:dyDescent="0.3">
      <c r="A32" s="1" t="s">
        <v>97</v>
      </c>
      <c r="B32" s="1" t="s">
        <v>98</v>
      </c>
      <c r="C32" s="1" t="s">
        <v>71</v>
      </c>
      <c r="D32" s="1" t="s">
        <v>72</v>
      </c>
      <c r="E32" s="1" t="s">
        <v>68</v>
      </c>
      <c r="F32" s="1" t="s">
        <v>101</v>
      </c>
      <c r="G32" s="1" t="s">
        <v>55</v>
      </c>
      <c r="H32" s="1" t="s">
        <v>56</v>
      </c>
      <c r="I32" s="2">
        <v>151.060384489</v>
      </c>
      <c r="J32" s="2">
        <v>40.28</v>
      </c>
      <c r="K32" s="2">
        <f t="shared" si="0"/>
        <v>27.509999999999998</v>
      </c>
      <c r="L32" s="2">
        <f t="shared" si="1"/>
        <v>12.489999999999998</v>
      </c>
      <c r="M32" s="3">
        <v>10.87</v>
      </c>
      <c r="P32" s="6">
        <v>19.11</v>
      </c>
      <c r="Q32" s="5">
        <v>21517.86</v>
      </c>
      <c r="R32" s="7">
        <v>8.4</v>
      </c>
      <c r="S32" s="5">
        <v>5825.4000000000005</v>
      </c>
      <c r="AL32" s="5" t="str">
        <f t="shared" si="2"/>
        <v/>
      </c>
      <c r="AM32" s="3">
        <v>0.52</v>
      </c>
      <c r="AN32" s="5">
        <f t="shared" si="3"/>
        <v>2697.76</v>
      </c>
      <c r="AP32" s="5" t="str">
        <f t="shared" si="4"/>
        <v/>
      </c>
      <c r="AQ32" s="2">
        <v>1.1000000000000001</v>
      </c>
      <c r="AS32" s="5">
        <f t="shared" si="5"/>
        <v>27343.260000000002</v>
      </c>
      <c r="AT32" s="11">
        <f t="shared" si="6"/>
        <v>1.8433239328215576</v>
      </c>
      <c r="AU32" s="5">
        <f t="shared" si="7"/>
        <v>1843.3239328215577</v>
      </c>
    </row>
    <row r="33" spans="1:47" hidden="1" x14ac:dyDescent="0.3">
      <c r="A33" s="1" t="s">
        <v>97</v>
      </c>
      <c r="B33" s="1" t="s">
        <v>98</v>
      </c>
      <c r="C33" s="1" t="s">
        <v>71</v>
      </c>
      <c r="D33" s="1" t="s">
        <v>72</v>
      </c>
      <c r="E33" s="1" t="s">
        <v>65</v>
      </c>
      <c r="F33" s="1" t="s">
        <v>101</v>
      </c>
      <c r="G33" s="1" t="s">
        <v>55</v>
      </c>
      <c r="H33" s="1" t="s">
        <v>56</v>
      </c>
      <c r="I33" s="2">
        <v>151.060384489</v>
      </c>
      <c r="J33" s="2">
        <v>37.82</v>
      </c>
      <c r="K33" s="2">
        <f t="shared" si="0"/>
        <v>17.839999999999996</v>
      </c>
      <c r="L33" s="2">
        <f t="shared" si="1"/>
        <v>0.72</v>
      </c>
      <c r="M33" s="3">
        <v>0.72</v>
      </c>
      <c r="P33" s="6">
        <v>1.63</v>
      </c>
      <c r="Q33" s="5">
        <v>1835.38</v>
      </c>
      <c r="R33" s="7">
        <v>16.13</v>
      </c>
      <c r="S33" s="5">
        <v>11186.155000000001</v>
      </c>
      <c r="T33" s="8">
        <v>0.08</v>
      </c>
      <c r="U33" s="5">
        <v>16.643999999999998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13038.179</v>
      </c>
      <c r="AT33" s="11">
        <f t="shared" si="6"/>
        <v>0.87895837552330791</v>
      </c>
      <c r="AU33" s="5">
        <f t="shared" si="7"/>
        <v>878.95837552330795</v>
      </c>
    </row>
    <row r="34" spans="1:47" hidden="1" x14ac:dyDescent="0.3">
      <c r="A34" s="1" t="s">
        <v>103</v>
      </c>
      <c r="B34" s="1" t="s">
        <v>104</v>
      </c>
      <c r="C34" s="1" t="s">
        <v>105</v>
      </c>
      <c r="D34" s="1" t="s">
        <v>64</v>
      </c>
      <c r="E34" s="1" t="s">
        <v>67</v>
      </c>
      <c r="F34" s="1" t="s">
        <v>101</v>
      </c>
      <c r="G34" s="1" t="s">
        <v>55</v>
      </c>
      <c r="H34" s="1" t="s">
        <v>56</v>
      </c>
      <c r="I34" s="2">
        <v>6.0005289534399999</v>
      </c>
      <c r="J34" s="2">
        <v>1.43</v>
      </c>
      <c r="K34" s="2">
        <f t="shared" si="0"/>
        <v>1.4300000000000002</v>
      </c>
      <c r="L34" s="2">
        <f t="shared" si="1"/>
        <v>0</v>
      </c>
      <c r="Z34" s="9">
        <v>7.0000000000000007E-2</v>
      </c>
      <c r="AA34" s="5">
        <v>5.8254000000000001</v>
      </c>
      <c r="AB34" s="10">
        <v>1.36</v>
      </c>
      <c r="AC34" s="5">
        <v>101.864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5"/>
        <v>107.68940000000001</v>
      </c>
      <c r="AT34" s="11">
        <f t="shared" si="6"/>
        <v>7.2597944916295227E-3</v>
      </c>
      <c r="AU34" s="5">
        <f t="shared" si="7"/>
        <v>7.2597944916295232</v>
      </c>
    </row>
    <row r="35" spans="1:47" hidden="1" x14ac:dyDescent="0.3">
      <c r="A35" s="1" t="s">
        <v>103</v>
      </c>
      <c r="B35" s="1" t="s">
        <v>104</v>
      </c>
      <c r="C35" s="1" t="s">
        <v>105</v>
      </c>
      <c r="D35" s="1" t="s">
        <v>64</v>
      </c>
      <c r="E35" s="1" t="s">
        <v>102</v>
      </c>
      <c r="F35" s="1" t="s">
        <v>101</v>
      </c>
      <c r="G35" s="1" t="s">
        <v>55</v>
      </c>
      <c r="H35" s="1" t="s">
        <v>56</v>
      </c>
      <c r="I35" s="2">
        <v>6.0005289534399999</v>
      </c>
      <c r="J35" s="2">
        <v>3.97</v>
      </c>
      <c r="K35" s="2">
        <f t="shared" si="0"/>
        <v>3.05</v>
      </c>
      <c r="L35" s="2">
        <f t="shared" si="1"/>
        <v>0</v>
      </c>
      <c r="R35" s="7">
        <v>0.02</v>
      </c>
      <c r="S35" s="5">
        <v>13.87</v>
      </c>
      <c r="T35" s="8">
        <v>0.01</v>
      </c>
      <c r="U35" s="5">
        <v>2.0804999999999998</v>
      </c>
      <c r="Z35" s="9">
        <v>2.2599999999999998</v>
      </c>
      <c r="AA35" s="5">
        <v>188.0772</v>
      </c>
      <c r="AB35" s="10">
        <v>0.76</v>
      </c>
      <c r="AC35" s="5">
        <v>56.924000000000007</v>
      </c>
      <c r="AL35" s="5" t="str">
        <f t="shared" ref="AL35:AL66" si="8">IF(AK35&gt;0,AK35*$AL$1,"")</f>
        <v/>
      </c>
      <c r="AN35" s="5" t="str">
        <f t="shared" ref="AN35:AN62" si="9">IF(AM35&gt;0,AM35*$AN$1,"")</f>
        <v/>
      </c>
      <c r="AP35" s="5" t="str">
        <f t="shared" ref="AP35:AP62" si="10">IF(AO35&gt;0,AO35*$AP$1,"")</f>
        <v/>
      </c>
      <c r="AS35" s="5">
        <f t="shared" si="5"/>
        <v>260.95170000000002</v>
      </c>
      <c r="AT35" s="11">
        <f t="shared" ref="AT35:AT66" si="11">(AS35/$AS$96)*100</f>
        <v>1.7591849469319725E-2</v>
      </c>
      <c r="AU35" s="5">
        <f t="shared" ref="AU35:AU66" si="12">(AT35/100)*$AU$1</f>
        <v>17.591849469319726</v>
      </c>
    </row>
    <row r="36" spans="1:47" hidden="1" x14ac:dyDescent="0.3">
      <c r="A36" s="1" t="s">
        <v>106</v>
      </c>
      <c r="B36" s="1" t="s">
        <v>107</v>
      </c>
      <c r="C36" s="1" t="s">
        <v>108</v>
      </c>
      <c r="D36" s="1" t="s">
        <v>109</v>
      </c>
      <c r="E36" s="1" t="s">
        <v>53</v>
      </c>
      <c r="F36" s="1" t="s">
        <v>101</v>
      </c>
      <c r="G36" s="1" t="s">
        <v>55</v>
      </c>
      <c r="H36" s="1" t="s">
        <v>56</v>
      </c>
      <c r="I36" s="2">
        <v>79.322872346599993</v>
      </c>
      <c r="J36" s="2">
        <v>37.67</v>
      </c>
      <c r="K36" s="2">
        <f t="shared" si="0"/>
        <v>17.7</v>
      </c>
      <c r="L36" s="2">
        <f t="shared" si="1"/>
        <v>0.12</v>
      </c>
      <c r="M36" s="3">
        <v>0.12</v>
      </c>
      <c r="R36" s="7">
        <v>15.96</v>
      </c>
      <c r="S36" s="5">
        <v>11068.26</v>
      </c>
      <c r="T36" s="8">
        <v>1.74</v>
      </c>
      <c r="U36" s="5">
        <v>362.00700000000001</v>
      </c>
      <c r="AL36" s="5" t="str">
        <f t="shared" si="8"/>
        <v/>
      </c>
      <c r="AN36" s="5" t="str">
        <f t="shared" si="9"/>
        <v/>
      </c>
      <c r="AP36" s="5" t="str">
        <f t="shared" si="10"/>
        <v/>
      </c>
      <c r="AS36" s="5">
        <f t="shared" si="5"/>
        <v>11430.267</v>
      </c>
      <c r="AT36" s="11">
        <f t="shared" si="11"/>
        <v>0.77056227822287715</v>
      </c>
      <c r="AU36" s="5">
        <f t="shared" si="12"/>
        <v>770.56227822287724</v>
      </c>
    </row>
    <row r="37" spans="1:47" hidden="1" x14ac:dyDescent="0.3">
      <c r="A37" s="1" t="s">
        <v>106</v>
      </c>
      <c r="B37" s="1" t="s">
        <v>107</v>
      </c>
      <c r="C37" s="1" t="s">
        <v>108</v>
      </c>
      <c r="D37" s="1" t="s">
        <v>109</v>
      </c>
      <c r="E37" s="1" t="s">
        <v>74</v>
      </c>
      <c r="F37" s="1" t="s">
        <v>101</v>
      </c>
      <c r="G37" s="1" t="s">
        <v>55</v>
      </c>
      <c r="H37" s="1" t="s">
        <v>56</v>
      </c>
      <c r="I37" s="2">
        <v>79.322872346599993</v>
      </c>
      <c r="J37" s="2">
        <v>39.54</v>
      </c>
      <c r="K37" s="2">
        <f t="shared" si="0"/>
        <v>34.67</v>
      </c>
      <c r="L37" s="2">
        <f t="shared" si="1"/>
        <v>4.87</v>
      </c>
      <c r="M37" s="3">
        <v>3.18</v>
      </c>
      <c r="P37" s="6">
        <v>8.61</v>
      </c>
      <c r="Q37" s="5">
        <v>9694.8599999999988</v>
      </c>
      <c r="R37" s="7">
        <v>26.06</v>
      </c>
      <c r="S37" s="5">
        <v>18072.61</v>
      </c>
      <c r="AL37" s="5" t="str">
        <f t="shared" si="8"/>
        <v/>
      </c>
      <c r="AM37" s="3">
        <v>0.5</v>
      </c>
      <c r="AN37" s="5">
        <f t="shared" si="9"/>
        <v>2594</v>
      </c>
      <c r="AP37" s="5" t="str">
        <f t="shared" si="10"/>
        <v/>
      </c>
      <c r="AQ37" s="2">
        <v>1.19</v>
      </c>
      <c r="AS37" s="5">
        <f t="shared" si="5"/>
        <v>27767.47</v>
      </c>
      <c r="AT37" s="11">
        <f t="shared" si="11"/>
        <v>1.8719217095878333</v>
      </c>
      <c r="AU37" s="5">
        <f t="shared" si="12"/>
        <v>1871.9217095878332</v>
      </c>
    </row>
    <row r="38" spans="1:47" hidden="1" x14ac:dyDescent="0.3">
      <c r="A38" s="1" t="s">
        <v>110</v>
      </c>
      <c r="B38" s="1" t="s">
        <v>107</v>
      </c>
      <c r="C38" s="1" t="s">
        <v>108</v>
      </c>
      <c r="D38" s="1" t="s">
        <v>109</v>
      </c>
      <c r="E38" s="1" t="s">
        <v>58</v>
      </c>
      <c r="F38" s="1" t="s">
        <v>101</v>
      </c>
      <c r="G38" s="1" t="s">
        <v>55</v>
      </c>
      <c r="H38" s="1" t="s">
        <v>56</v>
      </c>
      <c r="I38" s="2">
        <v>39.843598561199997</v>
      </c>
      <c r="J38" s="2">
        <v>37.479999999999997</v>
      </c>
      <c r="K38" s="2">
        <f t="shared" si="0"/>
        <v>23.13</v>
      </c>
      <c r="L38" s="2">
        <f t="shared" si="1"/>
        <v>0.11</v>
      </c>
      <c r="M38" s="3">
        <v>0.11</v>
      </c>
      <c r="P38" s="6">
        <v>1.5</v>
      </c>
      <c r="Q38" s="5">
        <v>1689</v>
      </c>
      <c r="R38" s="7">
        <v>15.57</v>
      </c>
      <c r="S38" s="5">
        <v>10797.795</v>
      </c>
      <c r="T38" s="8">
        <v>6.06</v>
      </c>
      <c r="U38" s="5">
        <v>1260.7829999999999</v>
      </c>
      <c r="AL38" s="5" t="str">
        <f t="shared" si="8"/>
        <v/>
      </c>
      <c r="AN38" s="5" t="str">
        <f t="shared" si="9"/>
        <v/>
      </c>
      <c r="AP38" s="5" t="str">
        <f t="shared" si="10"/>
        <v/>
      </c>
      <c r="AS38" s="5">
        <f t="shared" si="5"/>
        <v>13747.578</v>
      </c>
      <c r="AT38" s="11">
        <f t="shared" si="11"/>
        <v>0.92678193989052959</v>
      </c>
      <c r="AU38" s="5">
        <f t="shared" si="12"/>
        <v>926.78193989052966</v>
      </c>
    </row>
    <row r="39" spans="1:47" hidden="1" x14ac:dyDescent="0.3">
      <c r="A39" s="1" t="s">
        <v>111</v>
      </c>
      <c r="B39" s="1" t="s">
        <v>107</v>
      </c>
      <c r="C39" s="1" t="s">
        <v>108</v>
      </c>
      <c r="D39" s="1" t="s">
        <v>109</v>
      </c>
      <c r="E39" s="1" t="s">
        <v>57</v>
      </c>
      <c r="F39" s="1" t="s">
        <v>101</v>
      </c>
      <c r="G39" s="1" t="s">
        <v>55</v>
      </c>
      <c r="H39" s="1" t="s">
        <v>56</v>
      </c>
      <c r="I39" s="2">
        <v>39.643194711500001</v>
      </c>
      <c r="J39" s="2">
        <v>39.64</v>
      </c>
      <c r="K39" s="2">
        <f t="shared" si="0"/>
        <v>35.18</v>
      </c>
      <c r="L39" s="2">
        <f t="shared" si="1"/>
        <v>4.47</v>
      </c>
      <c r="M39" s="3">
        <v>3</v>
      </c>
      <c r="P39" s="6">
        <v>18.940000000000001</v>
      </c>
      <c r="Q39" s="5">
        <v>21326.44</v>
      </c>
      <c r="R39" s="7">
        <v>16.239999999999998</v>
      </c>
      <c r="S39" s="5">
        <v>11262.44</v>
      </c>
      <c r="AL39" s="5" t="str">
        <f t="shared" si="8"/>
        <v/>
      </c>
      <c r="AM39" s="3">
        <v>0.49</v>
      </c>
      <c r="AN39" s="5">
        <f t="shared" si="9"/>
        <v>2542.12</v>
      </c>
      <c r="AO39" s="2">
        <v>0.01</v>
      </c>
      <c r="AP39" s="5">
        <f t="shared" si="10"/>
        <v>0.01</v>
      </c>
      <c r="AQ39" s="2">
        <v>0.97</v>
      </c>
      <c r="AS39" s="5">
        <f t="shared" si="5"/>
        <v>32588.879999999997</v>
      </c>
      <c r="AT39" s="11">
        <f t="shared" si="11"/>
        <v>2.1969531960654947</v>
      </c>
      <c r="AU39" s="5">
        <f t="shared" si="12"/>
        <v>2196.9531960654945</v>
      </c>
    </row>
    <row r="40" spans="1:47" hidden="1" x14ac:dyDescent="0.3">
      <c r="A40" s="1" t="s">
        <v>112</v>
      </c>
      <c r="B40" s="1" t="s">
        <v>113</v>
      </c>
      <c r="C40" s="1" t="s">
        <v>114</v>
      </c>
      <c r="D40" s="1" t="s">
        <v>64</v>
      </c>
      <c r="E40" s="1" t="s">
        <v>73</v>
      </c>
      <c r="F40" s="1" t="s">
        <v>115</v>
      </c>
      <c r="G40" s="1" t="s">
        <v>55</v>
      </c>
      <c r="H40" s="1" t="s">
        <v>56</v>
      </c>
      <c r="I40" s="2">
        <v>36.392460264100002</v>
      </c>
      <c r="J40" s="2">
        <v>31.39</v>
      </c>
      <c r="K40" s="2">
        <f t="shared" si="0"/>
        <v>15.819999999999999</v>
      </c>
      <c r="L40" s="2">
        <f t="shared" si="1"/>
        <v>0</v>
      </c>
      <c r="P40" s="6">
        <v>5.52</v>
      </c>
      <c r="Q40" s="5">
        <v>6215.52</v>
      </c>
      <c r="R40" s="7">
        <v>10.29</v>
      </c>
      <c r="S40" s="5">
        <v>7136.1149999999998</v>
      </c>
      <c r="AB40" s="10">
        <v>0.01</v>
      </c>
      <c r="AC40" s="5">
        <v>0.74900000000000011</v>
      </c>
      <c r="AL40" s="5" t="str">
        <f t="shared" si="8"/>
        <v/>
      </c>
      <c r="AN40" s="5" t="str">
        <f t="shared" si="9"/>
        <v/>
      </c>
      <c r="AP40" s="5" t="str">
        <f t="shared" si="10"/>
        <v/>
      </c>
      <c r="AS40" s="5">
        <f t="shared" si="5"/>
        <v>13352.384</v>
      </c>
      <c r="AT40" s="11">
        <f t="shared" si="11"/>
        <v>0.90014025348197846</v>
      </c>
      <c r="AU40" s="5">
        <f t="shared" si="12"/>
        <v>900.14025348197845</v>
      </c>
    </row>
    <row r="41" spans="1:47" hidden="1" x14ac:dyDescent="0.3">
      <c r="A41" s="1" t="s">
        <v>116</v>
      </c>
      <c r="B41" s="1" t="s">
        <v>117</v>
      </c>
      <c r="C41" s="1" t="s">
        <v>118</v>
      </c>
      <c r="D41" s="1" t="s">
        <v>119</v>
      </c>
      <c r="E41" s="1" t="s">
        <v>99</v>
      </c>
      <c r="F41" s="1">
        <v>22</v>
      </c>
      <c r="G41" s="1" t="s">
        <v>55</v>
      </c>
      <c r="H41" s="1" t="s">
        <v>56</v>
      </c>
      <c r="I41" s="2">
        <v>203.12555310100001</v>
      </c>
      <c r="J41" s="2">
        <v>0.71</v>
      </c>
      <c r="K41" s="2">
        <f t="shared" si="0"/>
        <v>0.18000000000000002</v>
      </c>
      <c r="L41" s="2">
        <f t="shared" si="1"/>
        <v>0.53</v>
      </c>
      <c r="M41" s="3">
        <v>0.53</v>
      </c>
      <c r="P41" s="6">
        <v>0.01</v>
      </c>
      <c r="Q41" s="5">
        <v>11.26</v>
      </c>
      <c r="AB41" s="10">
        <v>0.17</v>
      </c>
      <c r="AC41" s="5">
        <v>12.733000000000001</v>
      </c>
      <c r="AL41" s="5" t="str">
        <f t="shared" si="8"/>
        <v/>
      </c>
      <c r="AN41" s="5" t="str">
        <f t="shared" si="9"/>
        <v/>
      </c>
      <c r="AP41" s="5" t="str">
        <f t="shared" si="10"/>
        <v/>
      </c>
      <c r="AS41" s="5">
        <f t="shared" si="5"/>
        <v>23.993000000000002</v>
      </c>
      <c r="AT41" s="11">
        <f t="shared" si="11"/>
        <v>1.6174688431513885E-3</v>
      </c>
      <c r="AU41" s="5">
        <f t="shared" si="12"/>
        <v>1.6174688431513884</v>
      </c>
    </row>
    <row r="42" spans="1:47" hidden="1" x14ac:dyDescent="0.3">
      <c r="A42" s="1" t="s">
        <v>116</v>
      </c>
      <c r="B42" s="1" t="s">
        <v>117</v>
      </c>
      <c r="C42" s="1" t="s">
        <v>118</v>
      </c>
      <c r="D42" s="1" t="s">
        <v>119</v>
      </c>
      <c r="E42" s="1" t="s">
        <v>86</v>
      </c>
      <c r="F42" s="1" t="s">
        <v>115</v>
      </c>
      <c r="G42" s="1" t="s">
        <v>55</v>
      </c>
      <c r="H42" s="1" t="s">
        <v>56</v>
      </c>
      <c r="I42" s="2">
        <v>203.12555310100001</v>
      </c>
      <c r="J42" s="2">
        <v>40.58</v>
      </c>
      <c r="K42" s="2">
        <f t="shared" si="0"/>
        <v>40</v>
      </c>
      <c r="L42" s="2">
        <f t="shared" si="1"/>
        <v>0</v>
      </c>
      <c r="R42" s="7">
        <v>39.049999999999997</v>
      </c>
      <c r="S42" s="5">
        <v>27081.174999999999</v>
      </c>
      <c r="T42" s="8">
        <v>0.06</v>
      </c>
      <c r="U42" s="5">
        <v>12.483000000000001</v>
      </c>
      <c r="AB42" s="10">
        <v>0.89</v>
      </c>
      <c r="AC42" s="5">
        <v>66.661000000000001</v>
      </c>
      <c r="AL42" s="5" t="str">
        <f t="shared" si="8"/>
        <v/>
      </c>
      <c r="AN42" s="5" t="str">
        <f t="shared" si="9"/>
        <v/>
      </c>
      <c r="AP42" s="5" t="str">
        <f t="shared" si="10"/>
        <v/>
      </c>
      <c r="AS42" s="5">
        <f t="shared" si="5"/>
        <v>27160.319</v>
      </c>
      <c r="AT42" s="11">
        <f t="shared" si="11"/>
        <v>1.8309911120973899</v>
      </c>
      <c r="AU42" s="5">
        <f t="shared" si="12"/>
        <v>1830.99111209739</v>
      </c>
    </row>
    <row r="43" spans="1:47" hidden="1" x14ac:dyDescent="0.3">
      <c r="A43" s="1" t="s">
        <v>116</v>
      </c>
      <c r="B43" s="1" t="s">
        <v>117</v>
      </c>
      <c r="C43" s="1" t="s">
        <v>118</v>
      </c>
      <c r="D43" s="1" t="s">
        <v>119</v>
      </c>
      <c r="E43" s="1" t="s">
        <v>120</v>
      </c>
      <c r="F43" s="1" t="s">
        <v>115</v>
      </c>
      <c r="G43" s="1" t="s">
        <v>55</v>
      </c>
      <c r="H43" s="1" t="s">
        <v>56</v>
      </c>
      <c r="I43" s="2">
        <v>203.12555310100001</v>
      </c>
      <c r="J43" s="2">
        <v>39.33</v>
      </c>
      <c r="K43" s="2">
        <f t="shared" si="0"/>
        <v>38.379999999999995</v>
      </c>
      <c r="L43" s="2">
        <f t="shared" si="1"/>
        <v>0.96</v>
      </c>
      <c r="P43" s="6">
        <v>8.35</v>
      </c>
      <c r="Q43" s="5">
        <v>9402.1</v>
      </c>
      <c r="R43" s="7">
        <v>26.66</v>
      </c>
      <c r="S43" s="5">
        <v>18488.71</v>
      </c>
      <c r="T43" s="8">
        <v>3.37</v>
      </c>
      <c r="U43" s="5">
        <v>701.12850000000003</v>
      </c>
      <c r="AL43" s="5" t="str">
        <f t="shared" si="8"/>
        <v/>
      </c>
      <c r="AM43" s="3">
        <v>0.52</v>
      </c>
      <c r="AN43" s="5">
        <f t="shared" si="9"/>
        <v>2697.76</v>
      </c>
      <c r="AP43" s="5" t="str">
        <f t="shared" si="10"/>
        <v/>
      </c>
      <c r="AQ43" s="2">
        <v>0.44</v>
      </c>
      <c r="AS43" s="5">
        <f t="shared" si="5"/>
        <v>28591.938499999997</v>
      </c>
      <c r="AT43" s="11">
        <f t="shared" si="11"/>
        <v>1.9275025919664335</v>
      </c>
      <c r="AU43" s="5">
        <f t="shared" si="12"/>
        <v>1927.5025919664336</v>
      </c>
    </row>
    <row r="44" spans="1:47" hidden="1" x14ac:dyDescent="0.3">
      <c r="A44" s="1" t="s">
        <v>116</v>
      </c>
      <c r="B44" s="1" t="s">
        <v>117</v>
      </c>
      <c r="C44" s="1" t="s">
        <v>118</v>
      </c>
      <c r="D44" s="1" t="s">
        <v>119</v>
      </c>
      <c r="E44" s="1" t="s">
        <v>102</v>
      </c>
      <c r="F44" s="1" t="s">
        <v>115</v>
      </c>
      <c r="G44" s="1" t="s">
        <v>55</v>
      </c>
      <c r="H44" s="1" t="s">
        <v>56</v>
      </c>
      <c r="I44" s="2">
        <v>203.12555310100001</v>
      </c>
      <c r="J44" s="2">
        <v>40.229999999999997</v>
      </c>
      <c r="K44" s="2">
        <f t="shared" si="0"/>
        <v>39.92</v>
      </c>
      <c r="L44" s="2">
        <f t="shared" si="1"/>
        <v>0.08</v>
      </c>
      <c r="M44" s="3">
        <v>0.08</v>
      </c>
      <c r="P44" s="6">
        <v>22.69</v>
      </c>
      <c r="Q44" s="5">
        <v>25548.94</v>
      </c>
      <c r="R44" s="7">
        <v>13.98</v>
      </c>
      <c r="S44" s="5">
        <v>9695.130000000001</v>
      </c>
      <c r="Z44" s="9">
        <v>0.03</v>
      </c>
      <c r="AA44" s="5">
        <v>2.4965999999999999</v>
      </c>
      <c r="AB44" s="10">
        <v>3.22</v>
      </c>
      <c r="AC44" s="5">
        <v>241.178</v>
      </c>
      <c r="AL44" s="5" t="str">
        <f t="shared" si="8"/>
        <v/>
      </c>
      <c r="AN44" s="5" t="str">
        <f t="shared" si="9"/>
        <v/>
      </c>
      <c r="AP44" s="5" t="str">
        <f t="shared" si="10"/>
        <v/>
      </c>
      <c r="AS44" s="5">
        <f t="shared" si="5"/>
        <v>35487.744599999998</v>
      </c>
      <c r="AT44" s="11">
        <f t="shared" si="11"/>
        <v>2.3923778270418006</v>
      </c>
      <c r="AU44" s="5">
        <f t="shared" si="12"/>
        <v>2392.3778270418006</v>
      </c>
    </row>
    <row r="45" spans="1:47" hidden="1" x14ac:dyDescent="0.3">
      <c r="A45" s="1" t="s">
        <v>116</v>
      </c>
      <c r="B45" s="1" t="s">
        <v>117</v>
      </c>
      <c r="C45" s="1" t="s">
        <v>118</v>
      </c>
      <c r="D45" s="1" t="s">
        <v>119</v>
      </c>
      <c r="E45" s="1" t="s">
        <v>68</v>
      </c>
      <c r="F45" s="1" t="s">
        <v>115</v>
      </c>
      <c r="G45" s="1" t="s">
        <v>55</v>
      </c>
      <c r="H45" s="1" t="s">
        <v>56</v>
      </c>
      <c r="I45" s="2">
        <v>203.12555310100001</v>
      </c>
      <c r="J45" s="2">
        <v>39.11</v>
      </c>
      <c r="K45" s="2">
        <f t="shared" si="0"/>
        <v>30.94</v>
      </c>
      <c r="L45" s="2">
        <f t="shared" si="1"/>
        <v>0</v>
      </c>
      <c r="R45" s="7">
        <v>27.17</v>
      </c>
      <c r="S45" s="5">
        <v>18842.395</v>
      </c>
      <c r="T45" s="8">
        <v>1.04</v>
      </c>
      <c r="U45" s="5">
        <v>216.37200000000001</v>
      </c>
      <c r="Z45" s="9">
        <v>0.93</v>
      </c>
      <c r="AA45" s="5">
        <v>77.394599999999997</v>
      </c>
      <c r="AB45" s="10">
        <v>1.8</v>
      </c>
      <c r="AC45" s="5">
        <v>134.82</v>
      </c>
      <c r="AL45" s="5" t="str">
        <f t="shared" si="8"/>
        <v/>
      </c>
      <c r="AN45" s="5" t="str">
        <f t="shared" si="9"/>
        <v/>
      </c>
      <c r="AP45" s="5" t="str">
        <f t="shared" si="10"/>
        <v/>
      </c>
      <c r="AS45" s="5">
        <f t="shared" si="5"/>
        <v>19270.981599999999</v>
      </c>
      <c r="AT45" s="11">
        <f t="shared" si="11"/>
        <v>1.2991377616364643</v>
      </c>
      <c r="AU45" s="5">
        <f t="shared" si="12"/>
        <v>1299.1377616364643</v>
      </c>
    </row>
    <row r="46" spans="1:47" hidden="1" x14ac:dyDescent="0.3">
      <c r="A46" s="1" t="s">
        <v>116</v>
      </c>
      <c r="B46" s="1" t="s">
        <v>117</v>
      </c>
      <c r="C46" s="1" t="s">
        <v>118</v>
      </c>
      <c r="D46" s="1" t="s">
        <v>119</v>
      </c>
      <c r="E46" s="1" t="s">
        <v>65</v>
      </c>
      <c r="F46" s="1" t="s">
        <v>115</v>
      </c>
      <c r="G46" s="1" t="s">
        <v>55</v>
      </c>
      <c r="H46" s="1" t="s">
        <v>56</v>
      </c>
      <c r="I46" s="2">
        <v>203.12555310100001</v>
      </c>
      <c r="J46" s="2">
        <v>41.08</v>
      </c>
      <c r="K46" s="2">
        <f t="shared" si="0"/>
        <v>40</v>
      </c>
      <c r="L46" s="2">
        <f t="shared" si="1"/>
        <v>0</v>
      </c>
      <c r="R46" s="7">
        <v>24.14</v>
      </c>
      <c r="S46" s="5">
        <v>16741.09</v>
      </c>
      <c r="T46" s="8">
        <v>5.43</v>
      </c>
      <c r="U46" s="5">
        <v>1129.7114999999999</v>
      </c>
      <c r="Z46" s="9">
        <v>5.29</v>
      </c>
      <c r="AA46" s="5">
        <v>440.23379999999997</v>
      </c>
      <c r="AB46" s="10">
        <v>5.14</v>
      </c>
      <c r="AC46" s="5">
        <v>384.98599999999999</v>
      </c>
      <c r="AL46" s="5" t="str">
        <f t="shared" si="8"/>
        <v/>
      </c>
      <c r="AN46" s="5" t="str">
        <f t="shared" si="9"/>
        <v/>
      </c>
      <c r="AP46" s="5" t="str">
        <f t="shared" si="10"/>
        <v/>
      </c>
      <c r="AS46" s="5">
        <f t="shared" si="5"/>
        <v>18696.021300000004</v>
      </c>
      <c r="AT46" s="11">
        <f t="shared" si="11"/>
        <v>1.2603772743568842</v>
      </c>
      <c r="AU46" s="5">
        <f t="shared" si="12"/>
        <v>1260.3772743568841</v>
      </c>
    </row>
    <row r="47" spans="1:47" hidden="1" x14ac:dyDescent="0.3">
      <c r="A47" s="1" t="s">
        <v>121</v>
      </c>
      <c r="B47" s="1" t="s">
        <v>107</v>
      </c>
      <c r="C47" s="1" t="s">
        <v>108</v>
      </c>
      <c r="D47" s="1" t="s">
        <v>109</v>
      </c>
      <c r="E47" s="1" t="s">
        <v>84</v>
      </c>
      <c r="F47" s="1" t="s">
        <v>115</v>
      </c>
      <c r="G47" s="1" t="s">
        <v>55</v>
      </c>
      <c r="H47" s="1" t="s">
        <v>56</v>
      </c>
      <c r="I47" s="2">
        <v>157.67967948500001</v>
      </c>
      <c r="J47" s="2">
        <v>38.71</v>
      </c>
      <c r="K47" s="2">
        <f t="shared" si="0"/>
        <v>37.9</v>
      </c>
      <c r="L47" s="2">
        <f t="shared" si="1"/>
        <v>0.81</v>
      </c>
      <c r="P47" s="6">
        <v>11.87</v>
      </c>
      <c r="Q47" s="5">
        <v>13365.62</v>
      </c>
      <c r="R47" s="7">
        <v>26.03</v>
      </c>
      <c r="S47" s="5">
        <v>18051.805</v>
      </c>
      <c r="AL47" s="5" t="str">
        <f t="shared" si="8"/>
        <v/>
      </c>
      <c r="AM47" s="3">
        <v>0.5</v>
      </c>
      <c r="AN47" s="5">
        <f t="shared" si="9"/>
        <v>2594</v>
      </c>
      <c r="AP47" s="5" t="str">
        <f t="shared" si="10"/>
        <v/>
      </c>
      <c r="AQ47" s="2">
        <v>0.31</v>
      </c>
      <c r="AS47" s="5">
        <f t="shared" si="5"/>
        <v>31417.425000000003</v>
      </c>
      <c r="AT47" s="11">
        <f t="shared" si="11"/>
        <v>2.1179804972094161</v>
      </c>
      <c r="AU47" s="5">
        <f t="shared" si="12"/>
        <v>2117.9804972094162</v>
      </c>
    </row>
    <row r="48" spans="1:47" hidden="1" x14ac:dyDescent="0.3">
      <c r="A48" s="1" t="s">
        <v>121</v>
      </c>
      <c r="B48" s="1" t="s">
        <v>107</v>
      </c>
      <c r="C48" s="1" t="s">
        <v>108</v>
      </c>
      <c r="D48" s="1" t="s">
        <v>109</v>
      </c>
      <c r="E48" s="1" t="s">
        <v>59</v>
      </c>
      <c r="F48" s="1" t="s">
        <v>115</v>
      </c>
      <c r="G48" s="1" t="s">
        <v>55</v>
      </c>
      <c r="H48" s="1" t="s">
        <v>56</v>
      </c>
      <c r="I48" s="2">
        <v>157.67967948500001</v>
      </c>
      <c r="J48" s="2">
        <v>39.770000000000003</v>
      </c>
      <c r="K48" s="2">
        <f t="shared" si="0"/>
        <v>39.770000000000003</v>
      </c>
      <c r="L48" s="2">
        <f t="shared" si="1"/>
        <v>0</v>
      </c>
      <c r="R48" s="7">
        <v>38.5</v>
      </c>
      <c r="S48" s="5">
        <v>26699.75</v>
      </c>
      <c r="AB48" s="10">
        <v>1.27</v>
      </c>
      <c r="AC48" s="5">
        <v>95.123000000000005</v>
      </c>
      <c r="AL48" s="5" t="str">
        <f t="shared" si="8"/>
        <v/>
      </c>
      <c r="AN48" s="5" t="str">
        <f t="shared" si="9"/>
        <v/>
      </c>
      <c r="AP48" s="5" t="str">
        <f t="shared" si="10"/>
        <v/>
      </c>
      <c r="AS48" s="5">
        <f t="shared" si="5"/>
        <v>26794.873</v>
      </c>
      <c r="AT48" s="11">
        <f t="shared" si="11"/>
        <v>1.8063548632392104</v>
      </c>
      <c r="AU48" s="5">
        <f t="shared" si="12"/>
        <v>1806.3548632392103</v>
      </c>
    </row>
    <row r="49" spans="1:47" hidden="1" x14ac:dyDescent="0.3">
      <c r="A49" s="1" t="s">
        <v>121</v>
      </c>
      <c r="B49" s="1" t="s">
        <v>107</v>
      </c>
      <c r="C49" s="1" t="s">
        <v>108</v>
      </c>
      <c r="D49" s="1" t="s">
        <v>109</v>
      </c>
      <c r="E49" s="1" t="s">
        <v>60</v>
      </c>
      <c r="F49" s="1" t="s">
        <v>115</v>
      </c>
      <c r="G49" s="1" t="s">
        <v>55</v>
      </c>
      <c r="H49" s="1" t="s">
        <v>56</v>
      </c>
      <c r="I49" s="2">
        <v>157.67967948500001</v>
      </c>
      <c r="J49" s="2">
        <v>39.79</v>
      </c>
      <c r="K49" s="2">
        <f t="shared" si="0"/>
        <v>39.79</v>
      </c>
      <c r="L49" s="2">
        <f t="shared" si="1"/>
        <v>0</v>
      </c>
      <c r="P49" s="6">
        <v>22.84</v>
      </c>
      <c r="Q49" s="5">
        <v>25717.84</v>
      </c>
      <c r="R49" s="7">
        <v>16.41</v>
      </c>
      <c r="S49" s="5">
        <v>11380.334999999999</v>
      </c>
      <c r="AB49" s="10">
        <v>0.54</v>
      </c>
      <c r="AC49" s="5">
        <v>40.446000000000012</v>
      </c>
      <c r="AL49" s="5" t="str">
        <f t="shared" si="8"/>
        <v/>
      </c>
      <c r="AN49" s="5" t="str">
        <f t="shared" si="9"/>
        <v/>
      </c>
      <c r="AP49" s="5" t="str">
        <f t="shared" si="10"/>
        <v/>
      </c>
      <c r="AS49" s="5">
        <f t="shared" si="5"/>
        <v>37138.621000000006</v>
      </c>
      <c r="AT49" s="11">
        <f t="shared" si="11"/>
        <v>2.5036703348938385</v>
      </c>
      <c r="AU49" s="5">
        <f t="shared" si="12"/>
        <v>2503.6703348938386</v>
      </c>
    </row>
    <row r="50" spans="1:47" hidden="1" x14ac:dyDescent="0.3">
      <c r="A50" s="1" t="s">
        <v>121</v>
      </c>
      <c r="B50" s="1" t="s">
        <v>107</v>
      </c>
      <c r="C50" s="1" t="s">
        <v>108</v>
      </c>
      <c r="D50" s="1" t="s">
        <v>109</v>
      </c>
      <c r="E50" s="1" t="s">
        <v>88</v>
      </c>
      <c r="F50" s="1" t="s">
        <v>115</v>
      </c>
      <c r="G50" s="1" t="s">
        <v>55</v>
      </c>
      <c r="H50" s="1" t="s">
        <v>56</v>
      </c>
      <c r="I50" s="2">
        <v>157.67967948500001</v>
      </c>
      <c r="J50" s="2">
        <v>39.409999999999997</v>
      </c>
      <c r="K50" s="2">
        <f t="shared" si="0"/>
        <v>38.380000000000003</v>
      </c>
      <c r="L50" s="2">
        <f t="shared" si="1"/>
        <v>1.03</v>
      </c>
      <c r="N50" s="4">
        <v>0.17</v>
      </c>
      <c r="O50" s="5">
        <v>193.715</v>
      </c>
      <c r="P50" s="6">
        <v>34.340000000000003</v>
      </c>
      <c r="Q50" s="5">
        <v>38666.839999999997</v>
      </c>
      <c r="R50" s="7">
        <v>3.87</v>
      </c>
      <c r="S50" s="5">
        <v>2683.8449999999998</v>
      </c>
      <c r="AL50" s="5" t="str">
        <f t="shared" si="8"/>
        <v/>
      </c>
      <c r="AM50" s="3">
        <v>0.5</v>
      </c>
      <c r="AN50" s="5">
        <f t="shared" si="9"/>
        <v>2594</v>
      </c>
      <c r="AP50" s="5" t="str">
        <f t="shared" si="10"/>
        <v/>
      </c>
      <c r="AQ50" s="2">
        <v>0.53</v>
      </c>
      <c r="AS50" s="5">
        <f t="shared" si="5"/>
        <v>41544.399999999994</v>
      </c>
      <c r="AT50" s="11">
        <f t="shared" si="11"/>
        <v>2.8006823910064824</v>
      </c>
      <c r="AU50" s="5">
        <f t="shared" si="12"/>
        <v>2800.6823910064827</v>
      </c>
    </row>
    <row r="51" spans="1:47" hidden="1" x14ac:dyDescent="0.3">
      <c r="A51" s="1" t="s">
        <v>122</v>
      </c>
      <c r="B51" s="1" t="s">
        <v>107</v>
      </c>
      <c r="C51" s="1" t="s">
        <v>108</v>
      </c>
      <c r="D51" s="1" t="s">
        <v>109</v>
      </c>
      <c r="E51" s="1" t="s">
        <v>53</v>
      </c>
      <c r="F51" s="1" t="s">
        <v>115</v>
      </c>
      <c r="G51" s="1" t="s">
        <v>55</v>
      </c>
      <c r="H51" s="1" t="s">
        <v>56</v>
      </c>
      <c r="I51" s="2">
        <v>145.27200559600001</v>
      </c>
      <c r="J51" s="2">
        <v>38.31</v>
      </c>
      <c r="K51" s="2">
        <f t="shared" si="0"/>
        <v>38.309999999999995</v>
      </c>
      <c r="L51" s="2">
        <f t="shared" si="1"/>
        <v>0</v>
      </c>
      <c r="P51" s="6">
        <v>5.93</v>
      </c>
      <c r="Q51" s="5">
        <v>6677.1799999999994</v>
      </c>
      <c r="R51" s="7">
        <v>25.79</v>
      </c>
      <c r="S51" s="5">
        <v>17885.365000000002</v>
      </c>
      <c r="Z51" s="9">
        <v>1.19</v>
      </c>
      <c r="AA51" s="5">
        <v>99.03179999999999</v>
      </c>
      <c r="AB51" s="10">
        <v>5.4</v>
      </c>
      <c r="AC51" s="5">
        <v>404.46</v>
      </c>
      <c r="AL51" s="5" t="str">
        <f t="shared" si="8"/>
        <v/>
      </c>
      <c r="AN51" s="5" t="str">
        <f t="shared" si="9"/>
        <v/>
      </c>
      <c r="AP51" s="5" t="str">
        <f t="shared" si="10"/>
        <v/>
      </c>
      <c r="AS51" s="5">
        <f t="shared" si="5"/>
        <v>25066.036800000002</v>
      </c>
      <c r="AT51" s="11">
        <f t="shared" si="11"/>
        <v>1.6898067580246794</v>
      </c>
      <c r="AU51" s="5">
        <f t="shared" si="12"/>
        <v>1689.8067580246795</v>
      </c>
    </row>
    <row r="52" spans="1:47" hidden="1" x14ac:dyDescent="0.3">
      <c r="A52" s="1" t="s">
        <v>122</v>
      </c>
      <c r="B52" s="1" t="s">
        <v>107</v>
      </c>
      <c r="C52" s="1" t="s">
        <v>108</v>
      </c>
      <c r="D52" s="1" t="s">
        <v>109</v>
      </c>
      <c r="E52" s="1" t="s">
        <v>74</v>
      </c>
      <c r="F52" s="1" t="s">
        <v>115</v>
      </c>
      <c r="G52" s="1" t="s">
        <v>55</v>
      </c>
      <c r="H52" s="1" t="s">
        <v>56</v>
      </c>
      <c r="I52" s="2">
        <v>145.27200559600001</v>
      </c>
      <c r="J52" s="2">
        <v>25.9</v>
      </c>
      <c r="K52" s="2">
        <f t="shared" si="0"/>
        <v>25.91</v>
      </c>
      <c r="L52" s="2">
        <f t="shared" si="1"/>
        <v>0</v>
      </c>
      <c r="R52" s="7">
        <v>22.4</v>
      </c>
      <c r="S52" s="5">
        <v>15534.4</v>
      </c>
      <c r="T52" s="8">
        <v>2.11</v>
      </c>
      <c r="U52" s="5">
        <v>438.9855</v>
      </c>
      <c r="Z52" s="9">
        <v>0.76</v>
      </c>
      <c r="AA52" s="5">
        <v>63.247199999999999</v>
      </c>
      <c r="AB52" s="10">
        <v>0.64</v>
      </c>
      <c r="AC52" s="5">
        <v>47.936000000000007</v>
      </c>
      <c r="AL52" s="5" t="str">
        <f t="shared" si="8"/>
        <v/>
      </c>
      <c r="AN52" s="5" t="str">
        <f t="shared" si="9"/>
        <v/>
      </c>
      <c r="AP52" s="5" t="str">
        <f t="shared" si="10"/>
        <v/>
      </c>
      <c r="AS52" s="5">
        <f t="shared" si="5"/>
        <v>16084.5687</v>
      </c>
      <c r="AT52" s="11">
        <f t="shared" si="11"/>
        <v>1.0843282927428013</v>
      </c>
      <c r="AU52" s="5">
        <f t="shared" si="12"/>
        <v>1084.3282927428013</v>
      </c>
    </row>
    <row r="53" spans="1:47" hidden="1" x14ac:dyDescent="0.3">
      <c r="A53" s="1" t="s">
        <v>122</v>
      </c>
      <c r="B53" s="1" t="s">
        <v>107</v>
      </c>
      <c r="C53" s="1" t="s">
        <v>108</v>
      </c>
      <c r="D53" s="1" t="s">
        <v>109</v>
      </c>
      <c r="E53" s="1" t="s">
        <v>57</v>
      </c>
      <c r="F53" s="1" t="s">
        <v>115</v>
      </c>
      <c r="G53" s="1" t="s">
        <v>55</v>
      </c>
      <c r="H53" s="1" t="s">
        <v>56</v>
      </c>
      <c r="I53" s="2">
        <v>145.27200559600001</v>
      </c>
      <c r="J53" s="2">
        <v>40.36</v>
      </c>
      <c r="K53" s="2">
        <f t="shared" si="0"/>
        <v>39.559999999999995</v>
      </c>
      <c r="L53" s="2">
        <f t="shared" si="1"/>
        <v>0.44</v>
      </c>
      <c r="M53" s="3">
        <v>0.44</v>
      </c>
      <c r="R53" s="7">
        <v>39.049999999999997</v>
      </c>
      <c r="S53" s="5">
        <v>27081.174999999999</v>
      </c>
      <c r="AB53" s="10">
        <v>0.51</v>
      </c>
      <c r="AC53" s="5">
        <v>38.199000000000012</v>
      </c>
      <c r="AL53" s="5" t="str">
        <f t="shared" si="8"/>
        <v/>
      </c>
      <c r="AN53" s="5" t="str">
        <f t="shared" si="9"/>
        <v/>
      </c>
      <c r="AP53" s="5" t="str">
        <f t="shared" si="10"/>
        <v/>
      </c>
      <c r="AS53" s="5">
        <f t="shared" si="5"/>
        <v>27119.374</v>
      </c>
      <c r="AT53" s="11">
        <f t="shared" si="11"/>
        <v>1.8282308377764283</v>
      </c>
      <c r="AU53" s="5">
        <f t="shared" si="12"/>
        <v>1828.2308377764282</v>
      </c>
    </row>
    <row r="54" spans="1:47" hidden="1" x14ac:dyDescent="0.3">
      <c r="A54" s="1" t="s">
        <v>122</v>
      </c>
      <c r="B54" s="1" t="s">
        <v>107</v>
      </c>
      <c r="C54" s="1" t="s">
        <v>108</v>
      </c>
      <c r="D54" s="1" t="s">
        <v>109</v>
      </c>
      <c r="E54" s="1" t="s">
        <v>58</v>
      </c>
      <c r="F54" s="1" t="s">
        <v>115</v>
      </c>
      <c r="G54" s="1" t="s">
        <v>55</v>
      </c>
      <c r="H54" s="1" t="s">
        <v>56</v>
      </c>
      <c r="I54" s="2">
        <v>145.27200559600001</v>
      </c>
      <c r="J54" s="2">
        <v>40.07</v>
      </c>
      <c r="K54" s="2">
        <f t="shared" si="0"/>
        <v>32.94</v>
      </c>
      <c r="L54" s="2">
        <f t="shared" si="1"/>
        <v>7.06</v>
      </c>
      <c r="M54" s="3">
        <v>7.06</v>
      </c>
      <c r="P54" s="6">
        <v>21.18</v>
      </c>
      <c r="Q54" s="5">
        <v>23848.68</v>
      </c>
      <c r="R54" s="7">
        <v>9.7899999999999991</v>
      </c>
      <c r="S54" s="5">
        <v>6789.3649999999998</v>
      </c>
      <c r="AB54" s="10">
        <v>1.97</v>
      </c>
      <c r="AC54" s="5">
        <v>147.553</v>
      </c>
      <c r="AL54" s="5" t="str">
        <f t="shared" si="8"/>
        <v/>
      </c>
      <c r="AN54" s="5" t="str">
        <f t="shared" si="9"/>
        <v/>
      </c>
      <c r="AP54" s="5" t="str">
        <f t="shared" si="10"/>
        <v/>
      </c>
      <c r="AS54" s="5">
        <f t="shared" si="5"/>
        <v>30785.597999999998</v>
      </c>
      <c r="AT54" s="11">
        <f t="shared" si="11"/>
        <v>2.075386386978856</v>
      </c>
      <c r="AU54" s="5">
        <f t="shared" si="12"/>
        <v>2075.3863869788561</v>
      </c>
    </row>
    <row r="55" spans="1:47" hidden="1" x14ac:dyDescent="0.3">
      <c r="A55" s="1" t="s">
        <v>123</v>
      </c>
      <c r="B55" s="1" t="s">
        <v>124</v>
      </c>
      <c r="C55" s="1" t="s">
        <v>125</v>
      </c>
      <c r="D55" s="1" t="s">
        <v>126</v>
      </c>
      <c r="E55" s="1" t="s">
        <v>53</v>
      </c>
      <c r="F55" s="1" t="s">
        <v>115</v>
      </c>
      <c r="G55" s="1" t="s">
        <v>55</v>
      </c>
      <c r="H55" s="1" t="s">
        <v>56</v>
      </c>
      <c r="I55" s="2">
        <v>9.8646087911400002</v>
      </c>
      <c r="J55" s="2">
        <v>0.79</v>
      </c>
      <c r="K55" s="2">
        <f t="shared" si="0"/>
        <v>0.8</v>
      </c>
      <c r="L55" s="2">
        <f t="shared" si="1"/>
        <v>0</v>
      </c>
      <c r="R55" s="7">
        <v>0.04</v>
      </c>
      <c r="S55" s="5">
        <v>27.74</v>
      </c>
      <c r="Z55" s="9">
        <v>0.62</v>
      </c>
      <c r="AA55" s="5">
        <v>51.596400000000003</v>
      </c>
      <c r="AB55" s="10">
        <v>0.14000000000000001</v>
      </c>
      <c r="AC55" s="5">
        <v>10.486000000000001</v>
      </c>
      <c r="AL55" s="5" t="str">
        <f t="shared" si="8"/>
        <v/>
      </c>
      <c r="AN55" s="5" t="str">
        <f t="shared" si="9"/>
        <v/>
      </c>
      <c r="AP55" s="5" t="str">
        <f t="shared" si="10"/>
        <v/>
      </c>
      <c r="AS55" s="5">
        <f t="shared" si="5"/>
        <v>89.822400000000002</v>
      </c>
      <c r="AT55" s="11">
        <f t="shared" si="11"/>
        <v>6.0553050230100977E-3</v>
      </c>
      <c r="AU55" s="5">
        <f t="shared" si="12"/>
        <v>6.0553050230100975</v>
      </c>
    </row>
    <row r="56" spans="1:47" hidden="1" x14ac:dyDescent="0.3">
      <c r="A56" s="1" t="s">
        <v>123</v>
      </c>
      <c r="B56" s="1" t="s">
        <v>124</v>
      </c>
      <c r="C56" s="1" t="s">
        <v>125</v>
      </c>
      <c r="D56" s="1" t="s">
        <v>126</v>
      </c>
      <c r="E56" s="1" t="s">
        <v>74</v>
      </c>
      <c r="F56" s="1" t="s">
        <v>115</v>
      </c>
      <c r="G56" s="1" t="s">
        <v>55</v>
      </c>
      <c r="H56" s="1" t="s">
        <v>56</v>
      </c>
      <c r="I56" s="2">
        <v>9.8646087911400002</v>
      </c>
      <c r="J56" s="2">
        <v>8.59</v>
      </c>
      <c r="K56" s="2">
        <f t="shared" si="0"/>
        <v>8.59</v>
      </c>
      <c r="L56" s="2">
        <f t="shared" si="1"/>
        <v>0</v>
      </c>
      <c r="R56" s="7">
        <v>4.6500000000000004</v>
      </c>
      <c r="S56" s="5">
        <v>3224.7750000000001</v>
      </c>
      <c r="Z56" s="9">
        <v>3.46</v>
      </c>
      <c r="AA56" s="5">
        <v>287.94119999999998</v>
      </c>
      <c r="AB56" s="10">
        <v>0.48</v>
      </c>
      <c r="AC56" s="5">
        <v>35.951999999999998</v>
      </c>
      <c r="AL56" s="5" t="str">
        <f t="shared" si="8"/>
        <v/>
      </c>
      <c r="AN56" s="5" t="str">
        <f t="shared" si="9"/>
        <v/>
      </c>
      <c r="AP56" s="5" t="str">
        <f t="shared" si="10"/>
        <v/>
      </c>
      <c r="AS56" s="5">
        <f t="shared" si="5"/>
        <v>3548.6682000000001</v>
      </c>
      <c r="AT56" s="11">
        <f t="shared" si="11"/>
        <v>0.23923061927154252</v>
      </c>
      <c r="AU56" s="5">
        <f t="shared" si="12"/>
        <v>239.23061927154251</v>
      </c>
    </row>
    <row r="57" spans="1:47" hidden="1" x14ac:dyDescent="0.3">
      <c r="A57" s="1" t="s">
        <v>127</v>
      </c>
      <c r="B57" s="1" t="s">
        <v>128</v>
      </c>
      <c r="C57" s="1" t="s">
        <v>129</v>
      </c>
      <c r="D57" s="1" t="s">
        <v>72</v>
      </c>
      <c r="E57" s="1" t="s">
        <v>53</v>
      </c>
      <c r="F57" s="1" t="s">
        <v>115</v>
      </c>
      <c r="G57" s="1" t="s">
        <v>55</v>
      </c>
      <c r="H57" s="1" t="s">
        <v>56</v>
      </c>
      <c r="I57" s="2">
        <v>6.5450608029400001</v>
      </c>
      <c r="J57" s="2">
        <v>1.27</v>
      </c>
      <c r="K57" s="2">
        <f t="shared" si="0"/>
        <v>1.2599999999999998</v>
      </c>
      <c r="L57" s="2">
        <f t="shared" si="1"/>
        <v>0</v>
      </c>
      <c r="Z57" s="9">
        <v>0.69</v>
      </c>
      <c r="AA57" s="5">
        <v>57.421799999999998</v>
      </c>
      <c r="AB57" s="10">
        <v>0.56999999999999995</v>
      </c>
      <c r="AC57" s="5">
        <v>42.692999999999998</v>
      </c>
      <c r="AL57" s="5" t="str">
        <f t="shared" si="8"/>
        <v/>
      </c>
      <c r="AN57" s="5" t="str">
        <f t="shared" si="9"/>
        <v/>
      </c>
      <c r="AP57" s="5" t="str">
        <f t="shared" si="10"/>
        <v/>
      </c>
      <c r="AS57" s="5">
        <f t="shared" si="5"/>
        <v>100.1148</v>
      </c>
      <c r="AT57" s="11">
        <f t="shared" si="11"/>
        <v>6.7491589104460726E-3</v>
      </c>
      <c r="AU57" s="5">
        <f t="shared" si="12"/>
        <v>6.7491589104460727</v>
      </c>
    </row>
    <row r="58" spans="1:47" hidden="1" x14ac:dyDescent="0.3">
      <c r="A58" s="1" t="s">
        <v>127</v>
      </c>
      <c r="B58" s="1" t="s">
        <v>128</v>
      </c>
      <c r="C58" s="1" t="s">
        <v>129</v>
      </c>
      <c r="D58" s="1" t="s">
        <v>72</v>
      </c>
      <c r="E58" s="1" t="s">
        <v>74</v>
      </c>
      <c r="F58" s="1" t="s">
        <v>115</v>
      </c>
      <c r="G58" s="1" t="s">
        <v>55</v>
      </c>
      <c r="H58" s="1" t="s">
        <v>56</v>
      </c>
      <c r="I58" s="2">
        <v>6.5450608029400001</v>
      </c>
      <c r="J58" s="2">
        <v>5.28</v>
      </c>
      <c r="K58" s="2">
        <f t="shared" si="0"/>
        <v>5.28</v>
      </c>
      <c r="L58" s="2">
        <f t="shared" si="1"/>
        <v>0</v>
      </c>
      <c r="Z58" s="9">
        <v>0.95</v>
      </c>
      <c r="AA58" s="5">
        <v>79.058999999999997</v>
      </c>
      <c r="AB58" s="10">
        <v>4.33</v>
      </c>
      <c r="AC58" s="5">
        <v>324.31700000000001</v>
      </c>
      <c r="AL58" s="5" t="str">
        <f t="shared" si="8"/>
        <v/>
      </c>
      <c r="AN58" s="5" t="str">
        <f t="shared" si="9"/>
        <v/>
      </c>
      <c r="AP58" s="5" t="str">
        <f t="shared" si="10"/>
        <v/>
      </c>
      <c r="AS58" s="5">
        <f t="shared" si="5"/>
        <v>403.37599999999998</v>
      </c>
      <c r="AT58" s="11">
        <f t="shared" si="11"/>
        <v>2.7193269373360328E-2</v>
      </c>
      <c r="AU58" s="5">
        <f t="shared" si="12"/>
        <v>27.19326937336033</v>
      </c>
    </row>
    <row r="59" spans="1:47" hidden="1" x14ac:dyDescent="0.3">
      <c r="A59" s="1" t="s">
        <v>130</v>
      </c>
      <c r="B59" s="1" t="s">
        <v>131</v>
      </c>
      <c r="C59" s="1" t="s">
        <v>132</v>
      </c>
      <c r="D59" s="1" t="s">
        <v>133</v>
      </c>
      <c r="E59" s="1" t="s">
        <v>84</v>
      </c>
      <c r="F59" s="1" t="s">
        <v>134</v>
      </c>
      <c r="G59" s="1" t="s">
        <v>55</v>
      </c>
      <c r="H59" s="1" t="s">
        <v>56</v>
      </c>
      <c r="I59" s="2">
        <v>71.857594167800002</v>
      </c>
      <c r="J59" s="2">
        <v>21.53</v>
      </c>
      <c r="K59" s="2">
        <f t="shared" si="0"/>
        <v>14.75</v>
      </c>
      <c r="L59" s="2">
        <f t="shared" si="1"/>
        <v>0</v>
      </c>
      <c r="R59" s="7">
        <v>0.4</v>
      </c>
      <c r="S59" s="5">
        <v>277.39999999999998</v>
      </c>
      <c r="T59" s="8">
        <v>12.51</v>
      </c>
      <c r="U59" s="5">
        <v>2602.7055</v>
      </c>
      <c r="AB59" s="10">
        <v>1.84</v>
      </c>
      <c r="AC59" s="5">
        <v>137.816</v>
      </c>
      <c r="AL59" s="5" t="str">
        <f t="shared" si="8"/>
        <v/>
      </c>
      <c r="AN59" s="5" t="str">
        <f t="shared" si="9"/>
        <v/>
      </c>
      <c r="AP59" s="5" t="str">
        <f t="shared" si="10"/>
        <v/>
      </c>
      <c r="AS59" s="5">
        <f t="shared" si="5"/>
        <v>3017.9214999999999</v>
      </c>
      <c r="AT59" s="11">
        <f t="shared" si="11"/>
        <v>0.20345075635921739</v>
      </c>
      <c r="AU59" s="5">
        <f t="shared" si="12"/>
        <v>203.45075635921739</v>
      </c>
    </row>
    <row r="60" spans="1:47" hidden="1" x14ac:dyDescent="0.3">
      <c r="A60" s="1" t="s">
        <v>130</v>
      </c>
      <c r="B60" s="1" t="s">
        <v>131</v>
      </c>
      <c r="C60" s="1" t="s">
        <v>132</v>
      </c>
      <c r="D60" s="1" t="s">
        <v>133</v>
      </c>
      <c r="E60" s="1" t="s">
        <v>88</v>
      </c>
      <c r="F60" s="1" t="s">
        <v>134</v>
      </c>
      <c r="G60" s="1" t="s">
        <v>55</v>
      </c>
      <c r="H60" s="1" t="s">
        <v>56</v>
      </c>
      <c r="I60" s="2">
        <v>71.857594167800002</v>
      </c>
      <c r="J60" s="2">
        <v>40.06</v>
      </c>
      <c r="K60" s="2">
        <f t="shared" ref="K60:K80" si="13">SUM(N60,P60,R60,T60,V60,X60,Z60,AB60,AE60,AG60,AI60)</f>
        <v>6.55</v>
      </c>
      <c r="L60" s="2">
        <f t="shared" ref="L60:L80" si="14">SUM(M60,AD60,AK60,AM60,AO60,AQ60,AR60)</f>
        <v>0.48</v>
      </c>
      <c r="M60" s="3">
        <v>0.48</v>
      </c>
      <c r="R60" s="7">
        <v>3.44</v>
      </c>
      <c r="S60" s="5">
        <v>2385.64</v>
      </c>
      <c r="T60" s="8">
        <v>3.11</v>
      </c>
      <c r="U60" s="5">
        <v>647.03549999999996</v>
      </c>
      <c r="AL60" s="5" t="str">
        <f t="shared" si="8"/>
        <v/>
      </c>
      <c r="AN60" s="5" t="str">
        <f t="shared" si="9"/>
        <v/>
      </c>
      <c r="AP60" s="5" t="str">
        <f t="shared" si="10"/>
        <v/>
      </c>
      <c r="AS60" s="5">
        <f t="shared" ref="AS60:AS80" si="15">SUM(O60,Q60,S60,U60,W60,Y60,AA60,AC60,AF60,AH60,AJ60)</f>
        <v>3032.6754999999998</v>
      </c>
      <c r="AT60" s="11">
        <f t="shared" si="11"/>
        <v>0.20444538543069055</v>
      </c>
      <c r="AU60" s="5">
        <f t="shared" si="12"/>
        <v>204.44538543069055</v>
      </c>
    </row>
    <row r="61" spans="1:47" hidden="1" x14ac:dyDescent="0.3">
      <c r="A61" s="1" t="s">
        <v>135</v>
      </c>
      <c r="B61" s="1" t="s">
        <v>136</v>
      </c>
      <c r="C61" s="1" t="s">
        <v>137</v>
      </c>
      <c r="D61" s="1" t="s">
        <v>100</v>
      </c>
      <c r="E61" s="1" t="s">
        <v>67</v>
      </c>
      <c r="F61" s="1" t="s">
        <v>138</v>
      </c>
      <c r="G61" s="1" t="s">
        <v>55</v>
      </c>
      <c r="H61" s="1" t="s">
        <v>56</v>
      </c>
      <c r="I61" s="2">
        <v>318.13301911000002</v>
      </c>
      <c r="J61" s="2">
        <v>39.729999999999997</v>
      </c>
      <c r="K61" s="2">
        <f t="shared" si="13"/>
        <v>0</v>
      </c>
      <c r="L61" s="2">
        <f t="shared" si="14"/>
        <v>10.8</v>
      </c>
      <c r="AD61" s="2">
        <v>10.8</v>
      </c>
      <c r="AL61" s="5" t="str">
        <f t="shared" si="8"/>
        <v/>
      </c>
      <c r="AN61" s="5" t="str">
        <f t="shared" si="9"/>
        <v/>
      </c>
      <c r="AP61" s="5" t="str">
        <f t="shared" si="10"/>
        <v/>
      </c>
      <c r="AS61" s="5">
        <f t="shared" si="15"/>
        <v>0</v>
      </c>
      <c r="AT61" s="11">
        <f t="shared" si="11"/>
        <v>0</v>
      </c>
      <c r="AU61" s="5">
        <f t="shared" si="12"/>
        <v>0</v>
      </c>
    </row>
    <row r="62" spans="1:47" hidden="1" x14ac:dyDescent="0.3">
      <c r="A62" s="1" t="s">
        <v>135</v>
      </c>
      <c r="B62" s="1" t="s">
        <v>136</v>
      </c>
      <c r="C62" s="1" t="s">
        <v>137</v>
      </c>
      <c r="D62" s="1" t="s">
        <v>100</v>
      </c>
      <c r="E62" s="1" t="s">
        <v>73</v>
      </c>
      <c r="F62" s="1" t="s">
        <v>138</v>
      </c>
      <c r="G62" s="1" t="s">
        <v>55</v>
      </c>
      <c r="H62" s="1" t="s">
        <v>56</v>
      </c>
      <c r="I62" s="2">
        <v>318.13301911000002</v>
      </c>
      <c r="J62" s="2">
        <v>39.69</v>
      </c>
      <c r="K62" s="2">
        <f t="shared" si="13"/>
        <v>0</v>
      </c>
      <c r="L62" s="2">
        <f t="shared" si="14"/>
        <v>0.36</v>
      </c>
      <c r="AD62" s="2">
        <v>0.36</v>
      </c>
      <c r="AL62" s="5" t="str">
        <f t="shared" si="8"/>
        <v/>
      </c>
      <c r="AN62" s="5" t="str">
        <f t="shared" si="9"/>
        <v/>
      </c>
      <c r="AP62" s="5" t="str">
        <f t="shared" si="10"/>
        <v/>
      </c>
      <c r="AS62" s="5">
        <f t="shared" si="15"/>
        <v>0</v>
      </c>
      <c r="AT62" s="11">
        <f t="shared" si="11"/>
        <v>0</v>
      </c>
      <c r="AU62" s="5">
        <f t="shared" si="12"/>
        <v>0</v>
      </c>
    </row>
    <row r="63" spans="1:47" hidden="1" x14ac:dyDescent="0.3">
      <c r="A63" s="1" t="s">
        <v>139</v>
      </c>
      <c r="B63" s="1" t="s">
        <v>136</v>
      </c>
      <c r="C63" s="1" t="s">
        <v>137</v>
      </c>
      <c r="D63" s="1" t="s">
        <v>100</v>
      </c>
      <c r="E63" s="1" t="s">
        <v>81</v>
      </c>
      <c r="F63" s="1" t="s">
        <v>138</v>
      </c>
      <c r="G63" s="1" t="s">
        <v>55</v>
      </c>
      <c r="H63" s="1" t="s">
        <v>56</v>
      </c>
      <c r="I63" s="2">
        <v>159.21472739399999</v>
      </c>
      <c r="J63" s="2">
        <v>39.78</v>
      </c>
      <c r="K63" s="2">
        <f t="shared" si="13"/>
        <v>0</v>
      </c>
      <c r="L63" s="2">
        <f t="shared" si="14"/>
        <v>39.78</v>
      </c>
      <c r="AD63" s="2">
        <v>39.78</v>
      </c>
      <c r="AL63" s="5" t="str">
        <f t="shared" si="8"/>
        <v/>
      </c>
      <c r="AS63" s="5">
        <f t="shared" si="15"/>
        <v>0</v>
      </c>
      <c r="AT63" s="11">
        <f t="shared" si="11"/>
        <v>0</v>
      </c>
      <c r="AU63" s="5">
        <f t="shared" si="12"/>
        <v>0</v>
      </c>
    </row>
    <row r="64" spans="1:47" hidden="1" x14ac:dyDescent="0.3">
      <c r="A64" s="1" t="s">
        <v>139</v>
      </c>
      <c r="B64" s="1" t="s">
        <v>136</v>
      </c>
      <c r="C64" s="1" t="s">
        <v>137</v>
      </c>
      <c r="D64" s="1" t="s">
        <v>100</v>
      </c>
      <c r="E64" s="1" t="s">
        <v>76</v>
      </c>
      <c r="F64" s="1" t="s">
        <v>138</v>
      </c>
      <c r="G64" s="1" t="s">
        <v>55</v>
      </c>
      <c r="H64" s="1" t="s">
        <v>56</v>
      </c>
      <c r="I64" s="2">
        <v>159.21472739399999</v>
      </c>
      <c r="J64" s="2">
        <v>39.75</v>
      </c>
      <c r="K64" s="2">
        <f t="shared" si="13"/>
        <v>0</v>
      </c>
      <c r="L64" s="2">
        <f t="shared" si="14"/>
        <v>34.42</v>
      </c>
      <c r="AD64" s="2">
        <v>34.42</v>
      </c>
      <c r="AL64" s="5" t="str">
        <f t="shared" si="8"/>
        <v/>
      </c>
      <c r="AS64" s="5">
        <f t="shared" si="15"/>
        <v>0</v>
      </c>
      <c r="AT64" s="11">
        <f t="shared" si="11"/>
        <v>0</v>
      </c>
      <c r="AU64" s="5">
        <f t="shared" si="12"/>
        <v>0</v>
      </c>
    </row>
    <row r="65" spans="1:47" hidden="1" x14ac:dyDescent="0.3">
      <c r="A65" s="1" t="s">
        <v>139</v>
      </c>
      <c r="B65" s="1" t="s">
        <v>136</v>
      </c>
      <c r="C65" s="1" t="s">
        <v>137</v>
      </c>
      <c r="D65" s="1" t="s">
        <v>100</v>
      </c>
      <c r="E65" s="1" t="s">
        <v>86</v>
      </c>
      <c r="F65" s="1" t="s">
        <v>138</v>
      </c>
      <c r="G65" s="1" t="s">
        <v>55</v>
      </c>
      <c r="H65" s="1" t="s">
        <v>56</v>
      </c>
      <c r="I65" s="2">
        <v>159.21472739399999</v>
      </c>
      <c r="J65" s="2">
        <v>39.83</v>
      </c>
      <c r="K65" s="2">
        <f t="shared" si="13"/>
        <v>0</v>
      </c>
      <c r="L65" s="2">
        <f t="shared" si="14"/>
        <v>9.76</v>
      </c>
      <c r="AD65" s="2">
        <v>9.76</v>
      </c>
      <c r="AL65" s="5" t="str">
        <f t="shared" si="8"/>
        <v/>
      </c>
      <c r="AS65" s="5">
        <f t="shared" si="15"/>
        <v>0</v>
      </c>
      <c r="AT65" s="11">
        <f t="shared" si="11"/>
        <v>0</v>
      </c>
      <c r="AU65" s="5">
        <f t="shared" si="12"/>
        <v>0</v>
      </c>
    </row>
    <row r="66" spans="1:47" hidden="1" x14ac:dyDescent="0.3">
      <c r="A66" s="1" t="s">
        <v>139</v>
      </c>
      <c r="B66" s="1" t="s">
        <v>136</v>
      </c>
      <c r="C66" s="1" t="s">
        <v>137</v>
      </c>
      <c r="D66" s="1" t="s">
        <v>100</v>
      </c>
      <c r="E66" s="1" t="s">
        <v>83</v>
      </c>
      <c r="F66" s="1" t="s">
        <v>138</v>
      </c>
      <c r="G66" s="1" t="s">
        <v>55</v>
      </c>
      <c r="H66" s="1" t="s">
        <v>56</v>
      </c>
      <c r="I66" s="2">
        <v>159.21472739399999</v>
      </c>
      <c r="J66" s="2">
        <v>39.85</v>
      </c>
      <c r="K66" s="2">
        <f t="shared" si="13"/>
        <v>0</v>
      </c>
      <c r="L66" s="2">
        <f t="shared" si="14"/>
        <v>16.489999999999998</v>
      </c>
      <c r="AD66" s="2">
        <v>16.489999999999998</v>
      </c>
      <c r="AL66" s="5" t="str">
        <f t="shared" si="8"/>
        <v/>
      </c>
      <c r="AS66" s="5">
        <f t="shared" si="15"/>
        <v>0</v>
      </c>
      <c r="AT66" s="11">
        <f t="shared" si="11"/>
        <v>0</v>
      </c>
      <c r="AU66" s="5">
        <f t="shared" si="12"/>
        <v>0</v>
      </c>
    </row>
    <row r="67" spans="1:47" hidden="1" x14ac:dyDescent="0.3">
      <c r="A67" s="1" t="s">
        <v>140</v>
      </c>
      <c r="B67" s="1" t="s">
        <v>141</v>
      </c>
      <c r="C67" s="1" t="s">
        <v>142</v>
      </c>
      <c r="D67" s="1" t="s">
        <v>182</v>
      </c>
      <c r="E67" s="1" t="s">
        <v>84</v>
      </c>
      <c r="F67" s="1" t="s">
        <v>138</v>
      </c>
      <c r="G67" s="1" t="s">
        <v>55</v>
      </c>
      <c r="H67" s="1" t="s">
        <v>56</v>
      </c>
      <c r="I67" s="2">
        <v>150.33263462100001</v>
      </c>
      <c r="J67" s="2">
        <v>39.299999999999997</v>
      </c>
      <c r="K67" s="2">
        <f t="shared" si="13"/>
        <v>0.01</v>
      </c>
      <c r="L67" s="2">
        <f t="shared" si="14"/>
        <v>0.15</v>
      </c>
      <c r="AB67" s="10">
        <v>0.01</v>
      </c>
      <c r="AC67" s="5">
        <v>0.74900000000000011</v>
      </c>
      <c r="AK67" s="3">
        <v>0.03</v>
      </c>
      <c r="AL67" s="5">
        <f t="shared" ref="AL67:AL78" si="16">IF(AK67&gt;0,AK67*$AL$1,"")</f>
        <v>93.384</v>
      </c>
      <c r="AM67" s="3">
        <v>0.01</v>
      </c>
      <c r="AN67" s="5">
        <f t="shared" ref="AN67:AN78" si="17">IF(AM67&gt;0,AM67*$AN$1,"")</f>
        <v>51.88</v>
      </c>
      <c r="AP67" s="5" t="str">
        <f t="shared" ref="AP67:AP80" si="18">IF(AO67&gt;0,AO67*$AP$1,"")</f>
        <v/>
      </c>
      <c r="AQ67" s="2">
        <v>0.11</v>
      </c>
      <c r="AS67" s="5">
        <f t="shared" si="15"/>
        <v>0.74900000000000011</v>
      </c>
      <c r="AT67" s="11">
        <f t="shared" ref="AT67:AT89" si="19">(AS67/$AS$96)*100</f>
        <v>5.049323400660151E-5</v>
      </c>
      <c r="AU67" s="5">
        <f t="shared" ref="AU67:AU80" si="20">(AT67/100)*$AU$1</f>
        <v>5.0493234006601516E-2</v>
      </c>
    </row>
    <row r="68" spans="1:47" hidden="1" x14ac:dyDescent="0.3">
      <c r="A68" s="1" t="s">
        <v>143</v>
      </c>
      <c r="B68" s="1" t="s">
        <v>107</v>
      </c>
      <c r="C68" s="1" t="s">
        <v>108</v>
      </c>
      <c r="D68" s="1" t="s">
        <v>109</v>
      </c>
      <c r="E68" s="1" t="s">
        <v>67</v>
      </c>
      <c r="F68" s="1" t="s">
        <v>144</v>
      </c>
      <c r="G68" s="1" t="s">
        <v>55</v>
      </c>
      <c r="H68" s="1" t="s">
        <v>56</v>
      </c>
      <c r="I68" s="2">
        <v>158.82202517499999</v>
      </c>
      <c r="J68" s="2">
        <v>37.42</v>
      </c>
      <c r="K68" s="2">
        <f t="shared" si="13"/>
        <v>37.42</v>
      </c>
      <c r="L68" s="2">
        <f t="shared" si="14"/>
        <v>0</v>
      </c>
      <c r="P68" s="6">
        <v>7.84</v>
      </c>
      <c r="Q68" s="5">
        <v>8827.84</v>
      </c>
      <c r="R68" s="7">
        <v>29.38</v>
      </c>
      <c r="S68" s="5">
        <v>20375.03</v>
      </c>
      <c r="T68" s="8">
        <v>0.2</v>
      </c>
      <c r="U68" s="5">
        <v>41.610000000000007</v>
      </c>
      <c r="AL68" s="5" t="str">
        <f t="shared" si="16"/>
        <v/>
      </c>
      <c r="AN68" s="5" t="str">
        <f t="shared" si="17"/>
        <v/>
      </c>
      <c r="AP68" s="5" t="str">
        <f t="shared" si="18"/>
        <v/>
      </c>
      <c r="AS68" s="5">
        <f t="shared" si="15"/>
        <v>29244.48</v>
      </c>
      <c r="AT68" s="11">
        <f t="shared" si="19"/>
        <v>1.9714931535932945</v>
      </c>
      <c r="AU68" s="5">
        <f t="shared" si="20"/>
        <v>1971.4931535932944</v>
      </c>
    </row>
    <row r="69" spans="1:47" hidden="1" x14ac:dyDescent="0.3">
      <c r="A69" s="1" t="s">
        <v>143</v>
      </c>
      <c r="B69" s="1" t="s">
        <v>107</v>
      </c>
      <c r="C69" s="1" t="s">
        <v>108</v>
      </c>
      <c r="D69" s="1" t="s">
        <v>109</v>
      </c>
      <c r="E69" s="1" t="s">
        <v>73</v>
      </c>
      <c r="F69" s="1" t="s">
        <v>144</v>
      </c>
      <c r="G69" s="1" t="s">
        <v>55</v>
      </c>
      <c r="H69" s="1" t="s">
        <v>56</v>
      </c>
      <c r="I69" s="2">
        <v>158.82202517499999</v>
      </c>
      <c r="J69" s="2">
        <v>39.659999999999997</v>
      </c>
      <c r="K69" s="2">
        <f t="shared" si="13"/>
        <v>38.270000000000003</v>
      </c>
      <c r="L69" s="2">
        <f t="shared" si="14"/>
        <v>1.3900000000000001</v>
      </c>
      <c r="P69" s="6">
        <v>36.64</v>
      </c>
      <c r="Q69" s="5">
        <v>41256.639999999999</v>
      </c>
      <c r="R69" s="7">
        <v>1.63</v>
      </c>
      <c r="S69" s="5">
        <v>1130.405</v>
      </c>
      <c r="AL69" s="5" t="str">
        <f t="shared" si="16"/>
        <v/>
      </c>
      <c r="AM69" s="3">
        <v>0.5</v>
      </c>
      <c r="AN69" s="5">
        <f t="shared" si="17"/>
        <v>2594</v>
      </c>
      <c r="AP69" s="5" t="str">
        <f t="shared" si="18"/>
        <v/>
      </c>
      <c r="AQ69" s="2">
        <v>0.89</v>
      </c>
      <c r="AS69" s="5">
        <f t="shared" si="15"/>
        <v>42387.044999999998</v>
      </c>
      <c r="AT69" s="11">
        <f t="shared" si="19"/>
        <v>2.8574886275478613</v>
      </c>
      <c r="AU69" s="5">
        <f t="shared" si="20"/>
        <v>2857.4886275478611</v>
      </c>
    </row>
    <row r="70" spans="1:47" hidden="1" x14ac:dyDescent="0.3">
      <c r="A70" s="1" t="s">
        <v>143</v>
      </c>
      <c r="B70" s="1" t="s">
        <v>107</v>
      </c>
      <c r="C70" s="1" t="s">
        <v>108</v>
      </c>
      <c r="D70" s="1" t="s">
        <v>109</v>
      </c>
      <c r="E70" s="1" t="s">
        <v>68</v>
      </c>
      <c r="F70" s="1" t="s">
        <v>144</v>
      </c>
      <c r="G70" s="1" t="s">
        <v>55</v>
      </c>
      <c r="H70" s="1" t="s">
        <v>56</v>
      </c>
      <c r="I70" s="2">
        <v>158.82202517499999</v>
      </c>
      <c r="J70" s="2">
        <v>39.68</v>
      </c>
      <c r="K70" s="2">
        <f t="shared" si="13"/>
        <v>35.97</v>
      </c>
      <c r="L70" s="2">
        <f t="shared" si="14"/>
        <v>3.39</v>
      </c>
      <c r="N70" s="4">
        <v>5.14</v>
      </c>
      <c r="O70" s="5">
        <v>5857.03</v>
      </c>
      <c r="P70" s="6">
        <v>30.82</v>
      </c>
      <c r="Q70" s="5">
        <v>34703.32</v>
      </c>
      <c r="AB70" s="10">
        <v>0.01</v>
      </c>
      <c r="AC70" s="5">
        <v>0.74900000000000011</v>
      </c>
      <c r="AK70" s="3">
        <v>0.02</v>
      </c>
      <c r="AL70" s="5">
        <f t="shared" si="16"/>
        <v>62.256000000000007</v>
      </c>
      <c r="AM70" s="3">
        <v>1.04</v>
      </c>
      <c r="AN70" s="5">
        <f t="shared" si="17"/>
        <v>5395.52</v>
      </c>
      <c r="AP70" s="5" t="str">
        <f t="shared" si="18"/>
        <v/>
      </c>
      <c r="AQ70" s="2">
        <v>2.33</v>
      </c>
      <c r="AS70" s="5">
        <f t="shared" si="15"/>
        <v>40561.099000000002</v>
      </c>
      <c r="AT70" s="11">
        <f t="shared" si="19"/>
        <v>2.7343939430866895</v>
      </c>
      <c r="AU70" s="5">
        <f t="shared" si="20"/>
        <v>2734.3939430866894</v>
      </c>
    </row>
    <row r="71" spans="1:47" hidden="1" x14ac:dyDescent="0.3">
      <c r="A71" s="1" t="s">
        <v>143</v>
      </c>
      <c r="B71" s="1" t="s">
        <v>107</v>
      </c>
      <c r="C71" s="1" t="s">
        <v>108</v>
      </c>
      <c r="D71" s="1" t="s">
        <v>109</v>
      </c>
      <c r="E71" s="1" t="s">
        <v>65</v>
      </c>
      <c r="F71" s="1" t="s">
        <v>144</v>
      </c>
      <c r="G71" s="1" t="s">
        <v>55</v>
      </c>
      <c r="H71" s="1" t="s">
        <v>56</v>
      </c>
      <c r="I71" s="2">
        <v>158.82202517499999</v>
      </c>
      <c r="J71" s="2">
        <v>38.17</v>
      </c>
      <c r="K71" s="2">
        <f t="shared" si="13"/>
        <v>36.120000000000005</v>
      </c>
      <c r="L71" s="2">
        <f t="shared" si="14"/>
        <v>1.97</v>
      </c>
      <c r="P71" s="6">
        <v>15.98</v>
      </c>
      <c r="Q71" s="5">
        <v>17993.48</v>
      </c>
      <c r="R71" s="7">
        <v>20.14</v>
      </c>
      <c r="S71" s="5">
        <v>13967.09</v>
      </c>
      <c r="AK71" s="3">
        <v>0.01</v>
      </c>
      <c r="AL71" s="5">
        <f t="shared" si="16"/>
        <v>31.128000000000004</v>
      </c>
      <c r="AM71" s="3">
        <v>0.54</v>
      </c>
      <c r="AN71" s="5">
        <f t="shared" si="17"/>
        <v>2801.52</v>
      </c>
      <c r="AP71" s="5" t="str">
        <f t="shared" si="18"/>
        <v/>
      </c>
      <c r="AQ71" s="2">
        <v>1.42</v>
      </c>
      <c r="AS71" s="5">
        <f t="shared" si="15"/>
        <v>31960.57</v>
      </c>
      <c r="AT71" s="11">
        <f t="shared" si="19"/>
        <v>2.1545961815679147</v>
      </c>
      <c r="AU71" s="5">
        <f t="shared" si="20"/>
        <v>2154.5961815679148</v>
      </c>
    </row>
    <row r="72" spans="1:47" hidden="1" x14ac:dyDescent="0.3">
      <c r="A72" s="1" t="s">
        <v>145</v>
      </c>
      <c r="B72" s="1" t="s">
        <v>146</v>
      </c>
      <c r="C72" s="1" t="s">
        <v>147</v>
      </c>
      <c r="D72" s="1" t="s">
        <v>148</v>
      </c>
      <c r="E72" s="1" t="s">
        <v>76</v>
      </c>
      <c r="F72" s="1" t="s">
        <v>144</v>
      </c>
      <c r="G72" s="1" t="s">
        <v>55</v>
      </c>
      <c r="H72" s="1" t="s">
        <v>56</v>
      </c>
      <c r="I72" s="2">
        <v>140.48871356800001</v>
      </c>
      <c r="J72" s="2">
        <v>19.12</v>
      </c>
      <c r="K72" s="2">
        <f t="shared" si="13"/>
        <v>1.5499999999999998</v>
      </c>
      <c r="L72" s="2">
        <f t="shared" si="14"/>
        <v>0</v>
      </c>
      <c r="T72" s="8">
        <v>1.42</v>
      </c>
      <c r="U72" s="5">
        <v>295.43099999999998</v>
      </c>
      <c r="Z72" s="9">
        <v>0.13</v>
      </c>
      <c r="AA72" s="5">
        <v>10.8186</v>
      </c>
      <c r="AL72" s="5" t="str">
        <f t="shared" si="16"/>
        <v/>
      </c>
      <c r="AN72" s="5" t="str">
        <f t="shared" si="17"/>
        <v/>
      </c>
      <c r="AP72" s="5" t="str">
        <f t="shared" si="18"/>
        <v/>
      </c>
      <c r="AS72" s="5">
        <f t="shared" si="15"/>
        <v>306.24959999999999</v>
      </c>
      <c r="AT72" s="11">
        <f t="shared" si="19"/>
        <v>2.0645571051038862E-2</v>
      </c>
      <c r="AU72" s="5">
        <f t="shared" si="20"/>
        <v>20.645571051038861</v>
      </c>
    </row>
    <row r="73" spans="1:47" hidden="1" x14ac:dyDescent="0.3">
      <c r="A73" s="1" t="s">
        <v>145</v>
      </c>
      <c r="B73" s="1" t="s">
        <v>146</v>
      </c>
      <c r="C73" s="1" t="s">
        <v>147</v>
      </c>
      <c r="D73" s="1" t="s">
        <v>148</v>
      </c>
      <c r="E73" s="1" t="s">
        <v>86</v>
      </c>
      <c r="F73" s="1" t="s">
        <v>144</v>
      </c>
      <c r="G73" s="1" t="s">
        <v>55</v>
      </c>
      <c r="H73" s="1" t="s">
        <v>56</v>
      </c>
      <c r="I73" s="2">
        <v>140.48871356800001</v>
      </c>
      <c r="J73" s="2">
        <v>38.64</v>
      </c>
      <c r="K73" s="2">
        <f t="shared" si="13"/>
        <v>4.68</v>
      </c>
      <c r="L73" s="2">
        <f t="shared" si="14"/>
        <v>0</v>
      </c>
      <c r="R73" s="7">
        <v>4.29</v>
      </c>
      <c r="S73" s="5">
        <v>2975.1149999999998</v>
      </c>
      <c r="T73" s="8">
        <v>0.39</v>
      </c>
      <c r="U73" s="5">
        <v>81.139500000000012</v>
      </c>
      <c r="AL73" s="5" t="str">
        <f t="shared" si="16"/>
        <v/>
      </c>
      <c r="AN73" s="5" t="str">
        <f t="shared" si="17"/>
        <v/>
      </c>
      <c r="AP73" s="5" t="str">
        <f t="shared" si="18"/>
        <v/>
      </c>
      <c r="AS73" s="5">
        <f t="shared" si="15"/>
        <v>3056.2545</v>
      </c>
      <c r="AT73" s="11">
        <f t="shared" si="19"/>
        <v>0.20603494479603321</v>
      </c>
      <c r="AU73" s="5">
        <f t="shared" si="20"/>
        <v>206.03494479603319</v>
      </c>
    </row>
    <row r="74" spans="1:47" hidden="1" x14ac:dyDescent="0.3">
      <c r="A74" s="1" t="s">
        <v>149</v>
      </c>
      <c r="B74" s="1" t="s">
        <v>150</v>
      </c>
      <c r="C74" s="1" t="s">
        <v>151</v>
      </c>
      <c r="D74" s="1" t="s">
        <v>64</v>
      </c>
      <c r="E74" s="1" t="s">
        <v>76</v>
      </c>
      <c r="F74" s="1" t="s">
        <v>144</v>
      </c>
      <c r="G74" s="1" t="s">
        <v>55</v>
      </c>
      <c r="H74" s="1" t="s">
        <v>56</v>
      </c>
      <c r="I74" s="2">
        <v>11.7889884921</v>
      </c>
      <c r="J74" s="2">
        <v>11.02</v>
      </c>
      <c r="K74" s="2">
        <f t="shared" si="13"/>
        <v>2.64</v>
      </c>
      <c r="L74" s="2">
        <f t="shared" si="14"/>
        <v>0</v>
      </c>
      <c r="Z74" s="9">
        <v>2.64</v>
      </c>
      <c r="AA74" s="5">
        <v>219.70079999999999</v>
      </c>
      <c r="AL74" s="5" t="str">
        <f t="shared" si="16"/>
        <v/>
      </c>
      <c r="AN74" s="5" t="str">
        <f t="shared" si="17"/>
        <v/>
      </c>
      <c r="AP74" s="5" t="str">
        <f t="shared" si="18"/>
        <v/>
      </c>
      <c r="AS74" s="5">
        <f t="shared" si="15"/>
        <v>219.70079999999999</v>
      </c>
      <c r="AT74" s="11">
        <f t="shared" si="19"/>
        <v>1.4810953145310489E-2</v>
      </c>
      <c r="AU74" s="5">
        <f t="shared" si="20"/>
        <v>14.810953145310489</v>
      </c>
    </row>
    <row r="75" spans="1:47" hidden="1" x14ac:dyDescent="0.3">
      <c r="A75" s="1" t="s">
        <v>152</v>
      </c>
      <c r="B75" s="1" t="s">
        <v>146</v>
      </c>
      <c r="C75" s="1" t="s">
        <v>147</v>
      </c>
      <c r="D75" s="1" t="s">
        <v>148</v>
      </c>
      <c r="E75" s="1" t="s">
        <v>59</v>
      </c>
      <c r="F75" s="1" t="s">
        <v>144</v>
      </c>
      <c r="G75" s="1" t="s">
        <v>55</v>
      </c>
      <c r="H75" s="1" t="s">
        <v>56</v>
      </c>
      <c r="I75" s="2">
        <v>73.392231289799994</v>
      </c>
      <c r="J75" s="2">
        <v>32.19</v>
      </c>
      <c r="K75" s="2">
        <f t="shared" si="13"/>
        <v>4.0199999999999996</v>
      </c>
      <c r="L75" s="2">
        <f t="shared" si="14"/>
        <v>0</v>
      </c>
      <c r="R75" s="7">
        <v>3.39</v>
      </c>
      <c r="S75" s="5">
        <v>2350.9650000000001</v>
      </c>
      <c r="Z75" s="9">
        <v>0.11</v>
      </c>
      <c r="AA75" s="5">
        <v>9.1541999999999994</v>
      </c>
      <c r="AB75" s="10">
        <v>0.52</v>
      </c>
      <c r="AC75" s="5">
        <v>38.948000000000008</v>
      </c>
      <c r="AL75" s="5" t="str">
        <f t="shared" si="16"/>
        <v/>
      </c>
      <c r="AN75" s="5" t="str">
        <f t="shared" si="17"/>
        <v/>
      </c>
      <c r="AP75" s="5" t="str">
        <f t="shared" si="18"/>
        <v/>
      </c>
      <c r="AS75" s="5">
        <f t="shared" si="15"/>
        <v>2399.0672</v>
      </c>
      <c r="AT75" s="11">
        <f t="shared" si="19"/>
        <v>0.16173119028993624</v>
      </c>
      <c r="AU75" s="5">
        <f t="shared" si="20"/>
        <v>161.73119028993625</v>
      </c>
    </row>
    <row r="76" spans="1:47" x14ac:dyDescent="0.3">
      <c r="A76" s="1" t="s">
        <v>153</v>
      </c>
      <c r="B76" s="1" t="s">
        <v>154</v>
      </c>
      <c r="C76" s="1" t="s">
        <v>155</v>
      </c>
      <c r="D76" s="1" t="s">
        <v>64</v>
      </c>
      <c r="E76" s="1" t="s">
        <v>59</v>
      </c>
      <c r="F76" s="1" t="s">
        <v>144</v>
      </c>
      <c r="G76" s="1" t="s">
        <v>55</v>
      </c>
      <c r="H76" s="1" t="s">
        <v>56</v>
      </c>
      <c r="I76" s="2">
        <v>2.6280881801199998</v>
      </c>
      <c r="J76" s="2">
        <v>2.2200000000000002</v>
      </c>
      <c r="K76" s="2">
        <f t="shared" si="13"/>
        <v>2.02</v>
      </c>
      <c r="L76" s="2">
        <f t="shared" si="14"/>
        <v>0</v>
      </c>
      <c r="Z76" s="9">
        <v>0.33</v>
      </c>
      <c r="AA76" s="5">
        <v>27.462599999999998</v>
      </c>
      <c r="AB76" s="10">
        <v>1.69</v>
      </c>
      <c r="AC76" s="5">
        <v>126.581</v>
      </c>
      <c r="AL76" s="5" t="str">
        <f t="shared" si="16"/>
        <v/>
      </c>
      <c r="AN76" s="5" t="str">
        <f t="shared" si="17"/>
        <v/>
      </c>
      <c r="AP76" s="5" t="str">
        <f t="shared" si="18"/>
        <v/>
      </c>
      <c r="AS76" s="5">
        <f t="shared" si="15"/>
        <v>154.0436</v>
      </c>
      <c r="AT76" s="11">
        <f t="shared" si="19"/>
        <v>1.0384725690279465E-2</v>
      </c>
      <c r="AU76" s="5">
        <f t="shared" si="20"/>
        <v>10.384725690279465</v>
      </c>
    </row>
    <row r="77" spans="1:47" hidden="1" x14ac:dyDescent="0.3">
      <c r="A77" s="1" t="s">
        <v>156</v>
      </c>
      <c r="B77" s="1" t="s">
        <v>124</v>
      </c>
      <c r="C77" s="1" t="s">
        <v>125</v>
      </c>
      <c r="D77" s="1" t="s">
        <v>126</v>
      </c>
      <c r="E77" s="1" t="s">
        <v>59</v>
      </c>
      <c r="F77" s="1" t="s">
        <v>144</v>
      </c>
      <c r="G77" s="1" t="s">
        <v>55</v>
      </c>
      <c r="H77" s="1" t="s">
        <v>56</v>
      </c>
      <c r="I77" s="2">
        <v>4.1611368648099996</v>
      </c>
      <c r="J77" s="2">
        <v>4.13</v>
      </c>
      <c r="K77" s="2">
        <f t="shared" si="13"/>
        <v>0.89</v>
      </c>
      <c r="L77" s="2">
        <f t="shared" si="14"/>
        <v>0</v>
      </c>
      <c r="Z77" s="9">
        <v>0.43</v>
      </c>
      <c r="AA77" s="5">
        <v>35.784599999999998</v>
      </c>
      <c r="AB77" s="10">
        <v>0.46</v>
      </c>
      <c r="AC77" s="5">
        <v>34.454000000000001</v>
      </c>
      <c r="AL77" s="5" t="str">
        <f t="shared" si="16"/>
        <v/>
      </c>
      <c r="AN77" s="5" t="str">
        <f t="shared" si="17"/>
        <v/>
      </c>
      <c r="AP77" s="5" t="str">
        <f t="shared" si="18"/>
        <v/>
      </c>
      <c r="AS77" s="5">
        <f t="shared" si="15"/>
        <v>70.238599999999991</v>
      </c>
      <c r="AT77" s="11">
        <f t="shared" si="19"/>
        <v>4.7350788599413622E-3</v>
      </c>
      <c r="AU77" s="5">
        <f t="shared" si="20"/>
        <v>4.7350788599413622</v>
      </c>
    </row>
    <row r="78" spans="1:47" hidden="1" x14ac:dyDescent="0.3">
      <c r="A78" s="1" t="s">
        <v>157</v>
      </c>
      <c r="B78" s="1" t="s">
        <v>146</v>
      </c>
      <c r="C78" s="1" t="s">
        <v>147</v>
      </c>
      <c r="D78" s="1" t="s">
        <v>148</v>
      </c>
      <c r="E78" s="1" t="s">
        <v>53</v>
      </c>
      <c r="F78" s="1" t="s">
        <v>144</v>
      </c>
      <c r="G78" s="1" t="s">
        <v>55</v>
      </c>
      <c r="H78" s="1" t="s">
        <v>56</v>
      </c>
      <c r="I78" s="2">
        <v>157.517654867</v>
      </c>
      <c r="J78" s="2">
        <v>37.99</v>
      </c>
      <c r="K78" s="2">
        <f t="shared" si="13"/>
        <v>11.669999999999998</v>
      </c>
      <c r="L78" s="2">
        <f t="shared" si="14"/>
        <v>0.1</v>
      </c>
      <c r="R78" s="7">
        <v>7.81</v>
      </c>
      <c r="S78" s="5">
        <v>5416.2349999999997</v>
      </c>
      <c r="Z78" s="9">
        <v>2.75</v>
      </c>
      <c r="AA78" s="5">
        <v>228.85499999999999</v>
      </c>
      <c r="AB78" s="10">
        <v>1.1100000000000001</v>
      </c>
      <c r="AC78" s="5">
        <v>83.13900000000001</v>
      </c>
      <c r="AK78" s="3">
        <v>0.03</v>
      </c>
      <c r="AL78" s="5">
        <f t="shared" si="16"/>
        <v>93.384</v>
      </c>
      <c r="AM78" s="3">
        <v>7.0000000000000007E-2</v>
      </c>
      <c r="AN78" s="5">
        <f t="shared" si="17"/>
        <v>363.16</v>
      </c>
      <c r="AP78" s="5" t="str">
        <f t="shared" si="18"/>
        <v/>
      </c>
      <c r="AS78" s="5">
        <f t="shared" si="15"/>
        <v>5728.2289999999994</v>
      </c>
      <c r="AT78" s="11">
        <f t="shared" si="19"/>
        <v>0.38616396173618278</v>
      </c>
      <c r="AU78" s="5">
        <f t="shared" si="20"/>
        <v>386.16396173618278</v>
      </c>
    </row>
    <row r="79" spans="1:47" hidden="1" x14ac:dyDescent="0.3">
      <c r="A79" s="1" t="s">
        <v>157</v>
      </c>
      <c r="B79" s="1" t="s">
        <v>146</v>
      </c>
      <c r="C79" s="1" t="s">
        <v>147</v>
      </c>
      <c r="D79" s="1" t="s">
        <v>148</v>
      </c>
      <c r="E79" s="1" t="s">
        <v>74</v>
      </c>
      <c r="F79" s="1" t="s">
        <v>144</v>
      </c>
      <c r="G79" s="1" t="s">
        <v>55</v>
      </c>
      <c r="H79" s="1" t="s">
        <v>56</v>
      </c>
      <c r="I79" s="2">
        <v>157.517654867</v>
      </c>
      <c r="J79" s="2">
        <v>39.630000000000003</v>
      </c>
      <c r="K79" s="2">
        <f t="shared" si="13"/>
        <v>0.4</v>
      </c>
      <c r="L79" s="2">
        <f t="shared" si="14"/>
        <v>0</v>
      </c>
      <c r="N79" s="4">
        <v>0.22</v>
      </c>
      <c r="O79" s="5">
        <v>250.69</v>
      </c>
      <c r="P79" s="6">
        <v>0.03</v>
      </c>
      <c r="Q79" s="5">
        <v>33.78</v>
      </c>
      <c r="AB79" s="10">
        <v>0.15</v>
      </c>
      <c r="AC79" s="5">
        <v>11.234999999999999</v>
      </c>
      <c r="AL79" s="5" t="str">
        <f>IF(AK79&gt;0,AK79*$AL$1,"")</f>
        <v/>
      </c>
      <c r="AN79" s="5" t="str">
        <f>IF(AM79&gt;0,AM79*$AN$1,"")</f>
        <v/>
      </c>
      <c r="AP79" s="5" t="str">
        <f t="shared" si="18"/>
        <v/>
      </c>
      <c r="AS79" s="5">
        <f t="shared" si="15"/>
        <v>295.70500000000004</v>
      </c>
      <c r="AT79" s="11">
        <f t="shared" si="19"/>
        <v>1.9934715302966755E-2</v>
      </c>
      <c r="AU79" s="5">
        <f t="shared" si="20"/>
        <v>19.934715302966755</v>
      </c>
    </row>
    <row r="80" spans="1:47" hidden="1" x14ac:dyDescent="0.3">
      <c r="A80" s="1" t="s">
        <v>157</v>
      </c>
      <c r="B80" s="1" t="s">
        <v>146</v>
      </c>
      <c r="C80" s="1" t="s">
        <v>147</v>
      </c>
      <c r="D80" s="1" t="s">
        <v>148</v>
      </c>
      <c r="E80" s="1" t="s">
        <v>58</v>
      </c>
      <c r="F80" s="1" t="s">
        <v>144</v>
      </c>
      <c r="G80" s="1" t="s">
        <v>55</v>
      </c>
      <c r="H80" s="1" t="s">
        <v>56</v>
      </c>
      <c r="I80" s="2">
        <v>157.517654867</v>
      </c>
      <c r="J80" s="2">
        <v>37.1</v>
      </c>
      <c r="K80" s="2">
        <f t="shared" si="13"/>
        <v>0.48</v>
      </c>
      <c r="L80" s="2">
        <f t="shared" si="14"/>
        <v>0</v>
      </c>
      <c r="R80" s="7">
        <v>0.01</v>
      </c>
      <c r="S80" s="5">
        <v>6.9349999999999996</v>
      </c>
      <c r="Z80" s="9">
        <v>0.47</v>
      </c>
      <c r="AA80" s="5">
        <v>39.113399999999999</v>
      </c>
      <c r="AL80" s="5" t="str">
        <f>IF(AK80&gt;0,AK80*$AL$1,"")</f>
        <v/>
      </c>
      <c r="AN80" s="5" t="str">
        <f>IF(AM80&gt;0,AM80*$AN$1,"")</f>
        <v/>
      </c>
      <c r="AP80" s="5" t="str">
        <f t="shared" si="18"/>
        <v/>
      </c>
      <c r="AS80" s="5">
        <f t="shared" si="15"/>
        <v>46.048400000000001</v>
      </c>
      <c r="AT80" s="11">
        <f t="shared" si="19"/>
        <v>3.1043159370221481E-3</v>
      </c>
      <c r="AU80" s="5">
        <f t="shared" si="20"/>
        <v>3.104315937022148</v>
      </c>
    </row>
    <row r="81" spans="1:47" hidden="1" x14ac:dyDescent="0.3">
      <c r="A81" s="1">
        <v>100</v>
      </c>
      <c r="B81" s="1" t="s">
        <v>158</v>
      </c>
      <c r="C81" s="1" t="s">
        <v>177</v>
      </c>
      <c r="D81" s="1" t="s">
        <v>72</v>
      </c>
      <c r="J81" s="2">
        <v>736.79</v>
      </c>
      <c r="K81" s="2">
        <f>SUM(N81,P81,R81,T81,V81,X81,Z81,AB81,AE81,AG81,AI81)</f>
        <v>759.24</v>
      </c>
      <c r="L81" s="2">
        <f t="shared" ref="L81" si="21">SUM(M81,AD81,AK81,AM81,AO81,AQ81,AR81)</f>
        <v>9.8000000000000007</v>
      </c>
      <c r="N81" s="4">
        <v>9.0299999999999994</v>
      </c>
      <c r="O81" s="5">
        <v>10289.684999999999</v>
      </c>
      <c r="P81" s="6">
        <v>119.55</v>
      </c>
      <c r="Q81" s="5">
        <v>134613.30000000002</v>
      </c>
      <c r="R81" s="7">
        <v>313.52</v>
      </c>
      <c r="S81" s="5">
        <v>224125.32999999996</v>
      </c>
      <c r="T81" s="8">
        <v>20.78</v>
      </c>
      <c r="U81" s="5">
        <v>4323.2790000000005</v>
      </c>
      <c r="V81" s="2">
        <v>296.36</v>
      </c>
      <c r="W81" s="5">
        <v>49431.389300000003</v>
      </c>
      <c r="AK81" s="3">
        <v>0.14000000000000001</v>
      </c>
      <c r="AL81" s="5">
        <f>IF(AK81&gt;0,AK81*$AL$1,"")</f>
        <v>435.79200000000009</v>
      </c>
      <c r="AM81" s="3">
        <v>3.34</v>
      </c>
      <c r="AN81" s="5">
        <f>IF(AM81&gt;0,AM81*$AN$1,"")</f>
        <v>17327.919999999998</v>
      </c>
      <c r="AO81" s="2">
        <v>0.19</v>
      </c>
      <c r="AP81" s="5">
        <v>0.19</v>
      </c>
      <c r="AQ81" s="2">
        <v>6.13</v>
      </c>
      <c r="AS81" s="5">
        <f>SUM(O81,Q81,S81,U81,W81,Y81,AA81,AC81,AF81,AH81,AJ81)</f>
        <v>422782.98329999991</v>
      </c>
      <c r="AT81" s="11">
        <f t="shared" si="19"/>
        <v>28.50157558047529</v>
      </c>
      <c r="AU81" s="5">
        <f>(AT81/100)*$AU$1</f>
        <v>28501.575580475292</v>
      </c>
    </row>
    <row r="82" spans="1:47" hidden="1" x14ac:dyDescent="0.3">
      <c r="A82" s="1" t="s">
        <v>173</v>
      </c>
      <c r="B82" s="1" t="s">
        <v>180</v>
      </c>
      <c r="C82" s="1" t="s">
        <v>181</v>
      </c>
      <c r="D82" s="1" t="s">
        <v>174</v>
      </c>
      <c r="K82" s="2">
        <f t="shared" ref="K82:K95" si="22">SUM(N82,P82,R82,T82,V82,X82,Z82,AB82,AE82,AG82,AI82)</f>
        <v>23.6</v>
      </c>
      <c r="L82" s="2">
        <v>0</v>
      </c>
      <c r="AG82" s="9">
        <v>23.6</v>
      </c>
      <c r="AH82" s="5">
        <v>23827.83</v>
      </c>
      <c r="AN82" s="5" t="str">
        <f t="shared" ref="AN82" si="23">IF(AM82&gt;0,AM82*$AN$1,"")</f>
        <v/>
      </c>
      <c r="AS82" s="5">
        <f t="shared" ref="AS82:AS95" si="24">SUM(O82,Q82,S82,U82,W82,Y82,AA82,AC82,AF82,AH82,AJ82)</f>
        <v>23827.83</v>
      </c>
      <c r="AT82" s="11">
        <f t="shared" si="19"/>
        <v>1.6063340401328698</v>
      </c>
      <c r="AU82" s="5">
        <f t="shared" ref="AU82:AU84" si="25">(AT82/100)*$AU$1</f>
        <v>1606.3340401328699</v>
      </c>
    </row>
    <row r="83" spans="1:47" hidden="1" x14ac:dyDescent="0.3">
      <c r="B83" s="29" t="s">
        <v>170</v>
      </c>
      <c r="AS83" s="5">
        <f t="shared" si="24"/>
        <v>0</v>
      </c>
      <c r="AT83" s="11">
        <f t="shared" si="19"/>
        <v>0</v>
      </c>
      <c r="AU83" s="5">
        <f t="shared" si="25"/>
        <v>0</v>
      </c>
    </row>
    <row r="84" spans="1:47" hidden="1" x14ac:dyDescent="0.3">
      <c r="B84" s="1" t="s">
        <v>168</v>
      </c>
      <c r="C84" s="1" t="s">
        <v>175</v>
      </c>
      <c r="D84" s="1" t="s">
        <v>176</v>
      </c>
      <c r="K84" s="2">
        <f t="shared" ref="K84" si="26">SUM(N84,P84,R84,T84,V84,X84,Z84,AB84,AE84,AG84,AI84)</f>
        <v>20.89</v>
      </c>
      <c r="L84" s="2">
        <f t="shared" ref="L84" si="27">SUM(M84,AD84,AK84,AM84,AO84,AQ84,AR84)</f>
        <v>0</v>
      </c>
      <c r="AG84" s="9">
        <v>20.89</v>
      </c>
      <c r="AH84" s="5">
        <v>20747.099999999999</v>
      </c>
      <c r="AL84" s="5" t="str">
        <f t="shared" ref="AL84" si="28">IF(AK84&gt;0,AK84*$AL$1,"")</f>
        <v/>
      </c>
      <c r="AN84" s="5" t="str">
        <f t="shared" ref="AN84" si="29">IF(AM84&gt;0,AM84*$AN$1,"")</f>
        <v/>
      </c>
      <c r="AP84" s="5" t="str">
        <f t="shared" ref="AP84" si="30">IF(AO84&gt;0,AO84*$AP$1,"")</f>
        <v/>
      </c>
      <c r="AS84" s="5">
        <f t="shared" ref="AS84" si="31">SUM(O84,Q84,S84,U84,W84,Y84,AA84,AC84,AF84,AH84,AJ84)</f>
        <v>20747.099999999999</v>
      </c>
      <c r="AT84" s="11">
        <f t="shared" si="19"/>
        <v>1.3986490991433405</v>
      </c>
      <c r="AU84" s="5">
        <f t="shared" si="25"/>
        <v>1398.6490991433404</v>
      </c>
    </row>
    <row r="85" spans="1:47" hidden="1" x14ac:dyDescent="0.3">
      <c r="B85" s="29" t="s">
        <v>171</v>
      </c>
      <c r="AT85" s="11">
        <f t="shared" si="19"/>
        <v>0</v>
      </c>
    </row>
    <row r="86" spans="1:47" hidden="1" x14ac:dyDescent="0.3">
      <c r="B86" s="1" t="s">
        <v>164</v>
      </c>
      <c r="C86" s="1" t="s">
        <v>178</v>
      </c>
      <c r="D86" s="1" t="s">
        <v>64</v>
      </c>
      <c r="K86" s="2">
        <f t="shared" ref="K86:K89" si="32">SUM(N86,P86,R86,T86,V86,X86,Z86,AB86,AE86,AG86,AI86)</f>
        <v>9.4499999999999993</v>
      </c>
      <c r="L86" s="2">
        <f t="shared" ref="L86:L89" si="33">SUM(M86,AD86,AK86,AM86,AO86,AQ86,AR86)</f>
        <v>0</v>
      </c>
      <c r="AG86" s="9">
        <v>9.4499999999999993</v>
      </c>
      <c r="AH86" s="5">
        <v>8512.56</v>
      </c>
      <c r="AL86" s="5" t="str">
        <f t="shared" ref="AL86:AL89" si="34">IF(AK86&gt;0,AK86*$AL$1,"")</f>
        <v/>
      </c>
      <c r="AN86" s="5" t="str">
        <f t="shared" ref="AN86:AN89" si="35">IF(AM86&gt;0,AM86*$AN$1,"")</f>
        <v/>
      </c>
      <c r="AP86" s="5" t="str">
        <f t="shared" ref="AP86:AP89" si="36">IF(AO86&gt;0,AO86*$AP$1,"")</f>
        <v/>
      </c>
      <c r="AS86" s="5">
        <f t="shared" ref="AS86:AS89" si="37">SUM(O86,Q86,S86,U86,W86,Y86,AA86,AC86,AF86,AH86,AJ86)</f>
        <v>8512.56</v>
      </c>
      <c r="AT86" s="11">
        <f t="shared" si="19"/>
        <v>0.57386740196960706</v>
      </c>
      <c r="AU86" s="5">
        <f t="shared" ref="AU86:AU89" si="38">(AT86/100)*$AU$1</f>
        <v>573.86740196960704</v>
      </c>
    </row>
    <row r="87" spans="1:47" hidden="1" x14ac:dyDescent="0.3">
      <c r="B87" s="1" t="s">
        <v>165</v>
      </c>
      <c r="C87" s="1" t="s">
        <v>178</v>
      </c>
      <c r="D87" s="1" t="s">
        <v>64</v>
      </c>
      <c r="K87" s="2">
        <f t="shared" si="32"/>
        <v>25.72</v>
      </c>
      <c r="L87" s="2">
        <f t="shared" si="33"/>
        <v>0</v>
      </c>
      <c r="AG87" s="9">
        <v>25.72</v>
      </c>
      <c r="AH87" s="5">
        <v>23564.93</v>
      </c>
      <c r="AL87" s="5" t="str">
        <f t="shared" si="34"/>
        <v/>
      </c>
      <c r="AN87" s="5" t="str">
        <f t="shared" si="35"/>
        <v/>
      </c>
      <c r="AP87" s="5" t="str">
        <f t="shared" si="36"/>
        <v/>
      </c>
      <c r="AS87" s="5">
        <f t="shared" si="37"/>
        <v>23564.93</v>
      </c>
      <c r="AT87" s="11">
        <f t="shared" si="19"/>
        <v>1.588610847582355</v>
      </c>
      <c r="AU87" s="5">
        <f t="shared" si="38"/>
        <v>1588.6108475823551</v>
      </c>
    </row>
    <row r="88" spans="1:47" hidden="1" x14ac:dyDescent="0.3">
      <c r="B88" s="1" t="s">
        <v>166</v>
      </c>
      <c r="C88" s="1" t="s">
        <v>178</v>
      </c>
      <c r="D88" s="1" t="s">
        <v>64</v>
      </c>
      <c r="K88" s="2">
        <f t="shared" si="32"/>
        <v>7.61</v>
      </c>
      <c r="L88" s="2">
        <f t="shared" si="33"/>
        <v>0</v>
      </c>
      <c r="AG88" s="9">
        <v>7.61</v>
      </c>
      <c r="AH88" s="5">
        <v>6855.09</v>
      </c>
      <c r="AL88" s="5" t="str">
        <f t="shared" si="34"/>
        <v/>
      </c>
      <c r="AN88" s="5" t="str">
        <f t="shared" si="35"/>
        <v/>
      </c>
      <c r="AP88" s="5" t="str">
        <f t="shared" si="36"/>
        <v/>
      </c>
      <c r="AS88" s="5">
        <f t="shared" si="37"/>
        <v>6855.09</v>
      </c>
      <c r="AT88" s="11">
        <f t="shared" si="19"/>
        <v>0.46213039186423749</v>
      </c>
      <c r="AU88" s="5">
        <f t="shared" si="38"/>
        <v>462.13039186423748</v>
      </c>
    </row>
    <row r="89" spans="1:47" hidden="1" x14ac:dyDescent="0.3">
      <c r="B89" s="1" t="s">
        <v>167</v>
      </c>
      <c r="C89" s="1" t="s">
        <v>178</v>
      </c>
      <c r="D89" s="1" t="s">
        <v>64</v>
      </c>
      <c r="K89" s="2">
        <f t="shared" si="32"/>
        <v>9.73</v>
      </c>
      <c r="L89" s="2">
        <f t="shared" si="33"/>
        <v>0</v>
      </c>
      <c r="AG89" s="9">
        <v>9.73</v>
      </c>
      <c r="AH89" s="5">
        <v>8764.7800000000007</v>
      </c>
      <c r="AL89" s="5" t="str">
        <f t="shared" si="34"/>
        <v/>
      </c>
      <c r="AN89" s="5" t="str">
        <f t="shared" si="35"/>
        <v/>
      </c>
      <c r="AP89" s="5" t="str">
        <f t="shared" si="36"/>
        <v/>
      </c>
      <c r="AS89" s="5">
        <f t="shared" si="37"/>
        <v>8764.7800000000007</v>
      </c>
      <c r="AT89" s="11">
        <f t="shared" si="19"/>
        <v>0.59087061088969395</v>
      </c>
      <c r="AU89" s="5">
        <f t="shared" si="38"/>
        <v>590.87061088969392</v>
      </c>
    </row>
    <row r="90" spans="1:47" hidden="1" x14ac:dyDescent="0.3">
      <c r="B90" s="29" t="s">
        <v>172</v>
      </c>
    </row>
    <row r="91" spans="1:47" hidden="1" x14ac:dyDescent="0.3">
      <c r="B91" s="1" t="s">
        <v>159</v>
      </c>
      <c r="C91" s="1" t="s">
        <v>179</v>
      </c>
      <c r="D91" s="1" t="s">
        <v>72</v>
      </c>
      <c r="K91" s="2">
        <f t="shared" si="22"/>
        <v>1.01</v>
      </c>
      <c r="L91" s="2">
        <f t="shared" ref="L91:L95" si="39">SUM(M91,AD91,AK91,AM91,AO91,AQ91,AR91)</f>
        <v>0</v>
      </c>
      <c r="AG91" s="9">
        <v>1.01</v>
      </c>
      <c r="AH91" s="5">
        <v>909.81</v>
      </c>
      <c r="AL91" s="5" t="str">
        <f t="shared" ref="AL91:AL95" si="40">IF(AK91&gt;0,AK91*$AL$1,"")</f>
        <v/>
      </c>
      <c r="AN91" s="5" t="str">
        <f t="shared" ref="AN91:AN95" si="41">IF(AM91&gt;0,AM91*$AN$1,"")</f>
        <v/>
      </c>
      <c r="AP91" s="5" t="str">
        <f t="shared" ref="AP91:AP95" si="42">IF(AO91&gt;0,AO91*$AP$1,"")</f>
        <v/>
      </c>
      <c r="AS91" s="5">
        <f t="shared" si="24"/>
        <v>909.81</v>
      </c>
      <c r="AT91" s="11">
        <f>(AS91/$AS$96)*100</f>
        <v>6.1334111123559562E-2</v>
      </c>
      <c r="AU91" s="5">
        <f t="shared" ref="AU91:AU95" si="43">(AT91/100)*$AU$1</f>
        <v>61.334111123559559</v>
      </c>
    </row>
    <row r="92" spans="1:47" hidden="1" x14ac:dyDescent="0.3">
      <c r="B92" s="1" t="s">
        <v>160</v>
      </c>
      <c r="C92" s="1" t="s">
        <v>179</v>
      </c>
      <c r="D92" s="1" t="s">
        <v>72</v>
      </c>
      <c r="K92" s="2">
        <f t="shared" si="22"/>
        <v>1.36</v>
      </c>
      <c r="L92" s="2">
        <f t="shared" si="39"/>
        <v>0</v>
      </c>
      <c r="AG92" s="9">
        <v>1.36</v>
      </c>
      <c r="AH92" s="5">
        <v>1225.0899999999999</v>
      </c>
      <c r="AL92" s="5" t="str">
        <f t="shared" si="40"/>
        <v/>
      </c>
      <c r="AN92" s="5" t="str">
        <f t="shared" si="41"/>
        <v/>
      </c>
      <c r="AP92" s="5" t="str">
        <f t="shared" si="42"/>
        <v/>
      </c>
      <c r="AS92" s="5">
        <f t="shared" si="24"/>
        <v>1225.0899999999999</v>
      </c>
      <c r="AT92" s="11">
        <f>(AS92/$AS$96)*100</f>
        <v>8.2588459344656126E-2</v>
      </c>
      <c r="AU92" s="5">
        <f t="shared" si="43"/>
        <v>82.58845934465613</v>
      </c>
    </row>
    <row r="93" spans="1:47" hidden="1" x14ac:dyDescent="0.3">
      <c r="B93" s="1" t="s">
        <v>161</v>
      </c>
      <c r="C93" s="1" t="s">
        <v>179</v>
      </c>
      <c r="D93" s="1" t="s">
        <v>72</v>
      </c>
      <c r="K93" s="2">
        <f t="shared" si="22"/>
        <v>0.85</v>
      </c>
      <c r="L93" s="2">
        <f t="shared" si="39"/>
        <v>0</v>
      </c>
      <c r="AG93" s="9">
        <v>0.85</v>
      </c>
      <c r="AH93" s="5">
        <v>765.68</v>
      </c>
      <c r="AL93" s="5" t="str">
        <f t="shared" si="40"/>
        <v/>
      </c>
      <c r="AN93" s="5" t="str">
        <f t="shared" si="41"/>
        <v/>
      </c>
      <c r="AP93" s="5" t="str">
        <f t="shared" si="42"/>
        <v/>
      </c>
      <c r="AS93" s="5">
        <f t="shared" si="24"/>
        <v>765.68</v>
      </c>
      <c r="AT93" s="11">
        <f>(AS93/$AS$96)*100</f>
        <v>5.1617702822663071E-2</v>
      </c>
      <c r="AU93" s="5">
        <f t="shared" si="43"/>
        <v>51.61770282266307</v>
      </c>
    </row>
    <row r="94" spans="1:47" hidden="1" x14ac:dyDescent="0.3">
      <c r="B94" s="1" t="s">
        <v>162</v>
      </c>
      <c r="C94" s="1" t="s">
        <v>179</v>
      </c>
      <c r="D94" s="1" t="s">
        <v>72</v>
      </c>
      <c r="K94" s="2">
        <f t="shared" si="22"/>
        <v>1.59</v>
      </c>
      <c r="L94" s="2">
        <f t="shared" si="39"/>
        <v>0</v>
      </c>
      <c r="AG94" s="9">
        <v>1.59</v>
      </c>
      <c r="AH94" s="5">
        <v>1432.27</v>
      </c>
      <c r="AL94" s="5" t="str">
        <f t="shared" si="40"/>
        <v/>
      </c>
      <c r="AN94" s="5" t="str">
        <f t="shared" si="41"/>
        <v/>
      </c>
      <c r="AP94" s="5" t="str">
        <f t="shared" si="42"/>
        <v/>
      </c>
      <c r="AS94" s="5">
        <f t="shared" si="24"/>
        <v>1432.27</v>
      </c>
      <c r="AT94" s="11">
        <f>(AS94/$AS$96)*100</f>
        <v>9.6555332804586294E-2</v>
      </c>
      <c r="AU94" s="5">
        <f t="shared" si="43"/>
        <v>96.555332804586286</v>
      </c>
    </row>
    <row r="95" spans="1:47" hidden="1" x14ac:dyDescent="0.3">
      <c r="B95" s="1" t="s">
        <v>163</v>
      </c>
      <c r="C95" s="1" t="s">
        <v>179</v>
      </c>
      <c r="D95" s="1" t="s">
        <v>72</v>
      </c>
      <c r="K95" s="2">
        <f t="shared" si="22"/>
        <v>4.3499999999999996</v>
      </c>
      <c r="L95" s="2">
        <f t="shared" si="39"/>
        <v>0</v>
      </c>
      <c r="AG95" s="9">
        <v>4.3499999999999996</v>
      </c>
      <c r="AH95" s="5">
        <v>3986.04</v>
      </c>
      <c r="AL95" s="5" t="str">
        <f t="shared" si="40"/>
        <v/>
      </c>
      <c r="AN95" s="5" t="str">
        <f t="shared" si="41"/>
        <v/>
      </c>
      <c r="AP95" s="5" t="str">
        <f t="shared" si="42"/>
        <v/>
      </c>
      <c r="AS95" s="5">
        <f t="shared" si="24"/>
        <v>3986.04</v>
      </c>
      <c r="AT95" s="11">
        <f>(AS95/$AS$96)*100</f>
        <v>0.26871568822386366</v>
      </c>
      <c r="AU95" s="5">
        <f t="shared" si="43"/>
        <v>268.71568822386365</v>
      </c>
    </row>
    <row r="96" spans="1:47" ht="15" hidden="1" thickTop="1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>
        <f t="shared" ref="K96:AU96" si="44">SUM(K3:K95)</f>
        <v>2232.84</v>
      </c>
      <c r="L96" s="20">
        <f t="shared" si="44"/>
        <v>195.07999999999996</v>
      </c>
      <c r="M96" s="21">
        <f t="shared" si="44"/>
        <v>40.869999999999997</v>
      </c>
      <c r="N96" s="22">
        <f t="shared" si="44"/>
        <v>16.309999999999999</v>
      </c>
      <c r="O96" s="23">
        <f t="shared" si="44"/>
        <v>18585.244999999999</v>
      </c>
      <c r="P96" s="24">
        <f t="shared" si="44"/>
        <v>510.21999999999997</v>
      </c>
      <c r="Q96" s="23">
        <f t="shared" si="44"/>
        <v>579828.07000000018</v>
      </c>
      <c r="R96" s="25">
        <f t="shared" si="44"/>
        <v>998.00999999999976</v>
      </c>
      <c r="S96" s="23">
        <f t="shared" si="44"/>
        <v>699796.98</v>
      </c>
      <c r="T96" s="26">
        <f t="shared" si="44"/>
        <v>88.95</v>
      </c>
      <c r="U96" s="23">
        <f t="shared" si="44"/>
        <v>18506.047500000001</v>
      </c>
      <c r="V96" s="20">
        <f t="shared" si="44"/>
        <v>296.36</v>
      </c>
      <c r="W96" s="23">
        <f t="shared" si="44"/>
        <v>49431.389300000003</v>
      </c>
      <c r="X96" s="20">
        <f t="shared" si="44"/>
        <v>0</v>
      </c>
      <c r="Y96" s="23">
        <f t="shared" si="44"/>
        <v>0</v>
      </c>
      <c r="Z96" s="27">
        <f t="shared" si="44"/>
        <v>31.25</v>
      </c>
      <c r="AA96" s="23">
        <f t="shared" si="44"/>
        <v>2601.2491499999996</v>
      </c>
      <c r="AB96" s="28">
        <f t="shared" si="44"/>
        <v>52.599999999999994</v>
      </c>
      <c r="AC96" s="23">
        <f t="shared" si="44"/>
        <v>3939.7400000000002</v>
      </c>
      <c r="AD96" s="20">
        <f t="shared" si="44"/>
        <v>111.61</v>
      </c>
      <c r="AE96" s="20">
        <f t="shared" si="44"/>
        <v>132.97999999999999</v>
      </c>
      <c r="AF96" s="23">
        <f t="shared" si="44"/>
        <v>10087.157499999999</v>
      </c>
      <c r="AG96" s="27">
        <f t="shared" si="44"/>
        <v>106.16</v>
      </c>
      <c r="AH96" s="23">
        <f t="shared" si="44"/>
        <v>100591.17999999998</v>
      </c>
      <c r="AI96" s="20">
        <f t="shared" si="44"/>
        <v>0</v>
      </c>
      <c r="AJ96" s="23">
        <f t="shared" si="44"/>
        <v>0</v>
      </c>
      <c r="AK96" s="21">
        <f t="shared" si="44"/>
        <v>3.4799999999999995</v>
      </c>
      <c r="AL96" s="23">
        <f t="shared" si="44"/>
        <v>10832.544</v>
      </c>
      <c r="AM96" s="21">
        <f t="shared" si="44"/>
        <v>11.3</v>
      </c>
      <c r="AN96" s="23">
        <f t="shared" si="44"/>
        <v>58624.4</v>
      </c>
      <c r="AO96" s="20">
        <f t="shared" si="44"/>
        <v>0.39</v>
      </c>
      <c r="AP96" s="23">
        <f t="shared" si="44"/>
        <v>0.39</v>
      </c>
      <c r="AQ96" s="20">
        <f t="shared" si="44"/>
        <v>27.430000000000003</v>
      </c>
      <c r="AR96" s="20">
        <f t="shared" si="44"/>
        <v>0</v>
      </c>
      <c r="AS96" s="23">
        <f t="shared" si="44"/>
        <v>1483367.0584500004</v>
      </c>
      <c r="AT96" s="20">
        <f t="shared" si="44"/>
        <v>99.999999999999972</v>
      </c>
      <c r="AU96" s="23">
        <f t="shared" si="44"/>
        <v>99999.999999999985</v>
      </c>
    </row>
    <row r="99" spans="2:3" x14ac:dyDescent="0.3">
      <c r="B99" s="29" t="s">
        <v>169</v>
      </c>
      <c r="C99" s="2">
        <f>SUM(K96,L96)</f>
        <v>2427.92</v>
      </c>
    </row>
    <row r="103" spans="2:3" x14ac:dyDescent="0.3">
      <c r="C103" s="1">
        <v>2427.9400000000014</v>
      </c>
    </row>
  </sheetData>
  <autoFilter ref="A2:AU96" xr:uid="{00000000-0001-0000-0000-000000000000}">
    <filterColumn colId="0">
      <filters>
        <filter val="05-0131-000"/>
      </filters>
    </filterColumn>
  </autoFilter>
  <conditionalFormatting sqref="J83:J90 I83:I95">
    <cfRule type="notContainsText" dxfId="1" priority="28" operator="notContains" text="#########">
      <formula>ISERROR(SEARCH("#########",I83))</formula>
    </cfRule>
  </conditionalFormatting>
  <conditionalFormatting sqref="J94">
    <cfRule type="notContainsText" dxfId="0" priority="139" operator="notContains" text="#########">
      <formula>ISERROR(SEARCH("#########",J94))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18" ma:contentTypeDescription="Create a new document." ma:contentTypeScope="" ma:versionID="1d0dd6c6eec1556cbb840b6c64a9791a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785ba6ae5d7ccd4810d80ae85b9c0276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F6E2F5-B6B1-4279-8B2E-274E91AAA2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901202-A2AD-46D4-A4C3-9D9EB0324C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Boettcher</dc:creator>
  <cp:lastModifiedBy>Ken DeGier</cp:lastModifiedBy>
  <dcterms:created xsi:type="dcterms:W3CDTF">2023-08-02T20:30:41Z</dcterms:created>
  <dcterms:modified xsi:type="dcterms:W3CDTF">2023-10-27T15:39:35Z</dcterms:modified>
</cp:coreProperties>
</file>