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36\GIS\Data\3_Tabular_Reports\Group_2\CD55\Tabular\"/>
    </mc:Choice>
  </mc:AlternateContent>
  <xr:revisionPtr revIDLastSave="0" documentId="13_ncr:1_{54D7AB7C-88BB-4238-9661-0502F209BC6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28" i="1" l="1"/>
  <c r="AQ128" i="1"/>
  <c r="AO128" i="1"/>
  <c r="AM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AS95" i="1"/>
  <c r="AP95" i="1"/>
  <c r="AN95" i="1"/>
  <c r="AL95" i="1"/>
  <c r="L95" i="1"/>
  <c r="K95" i="1"/>
  <c r="AS94" i="1"/>
  <c r="AP94" i="1"/>
  <c r="AN94" i="1"/>
  <c r="AL94" i="1"/>
  <c r="L94" i="1"/>
  <c r="K94" i="1"/>
  <c r="AS93" i="1"/>
  <c r="AP93" i="1"/>
  <c r="AN93" i="1"/>
  <c r="AL93" i="1"/>
  <c r="L93" i="1"/>
  <c r="K93" i="1"/>
  <c r="AS92" i="1"/>
  <c r="AP92" i="1"/>
  <c r="AN92" i="1"/>
  <c r="AL92" i="1"/>
  <c r="L92" i="1"/>
  <c r="K92" i="1"/>
  <c r="AS91" i="1"/>
  <c r="AP91" i="1"/>
  <c r="AN91" i="1"/>
  <c r="AL91" i="1"/>
  <c r="L91" i="1"/>
  <c r="K91" i="1"/>
  <c r="AS90" i="1"/>
  <c r="AP90" i="1"/>
  <c r="AN90" i="1"/>
  <c r="AL90" i="1"/>
  <c r="L90" i="1"/>
  <c r="K90" i="1"/>
  <c r="AS89" i="1"/>
  <c r="AP89" i="1"/>
  <c r="AN89" i="1"/>
  <c r="AL89" i="1"/>
  <c r="L89" i="1"/>
  <c r="K89" i="1"/>
  <c r="AS88" i="1"/>
  <c r="AP88" i="1"/>
  <c r="AN88" i="1"/>
  <c r="AL88" i="1"/>
  <c r="L88" i="1"/>
  <c r="K88" i="1"/>
  <c r="AS87" i="1"/>
  <c r="AP87" i="1"/>
  <c r="AN87" i="1"/>
  <c r="AL87" i="1"/>
  <c r="L87" i="1"/>
  <c r="K87" i="1"/>
  <c r="AS86" i="1"/>
  <c r="AP86" i="1"/>
  <c r="AN86" i="1"/>
  <c r="AL86" i="1"/>
  <c r="L86" i="1"/>
  <c r="K86" i="1"/>
  <c r="AS85" i="1"/>
  <c r="AP85" i="1"/>
  <c r="AN85" i="1"/>
  <c r="AL85" i="1"/>
  <c r="L85" i="1"/>
  <c r="K85" i="1"/>
  <c r="AS84" i="1"/>
  <c r="AP84" i="1"/>
  <c r="AN84" i="1"/>
  <c r="AL84" i="1"/>
  <c r="L84" i="1"/>
  <c r="K84" i="1"/>
  <c r="AS83" i="1"/>
  <c r="AP83" i="1"/>
  <c r="AN83" i="1"/>
  <c r="AL83" i="1"/>
  <c r="L83" i="1"/>
  <c r="K83" i="1"/>
  <c r="AS82" i="1"/>
  <c r="AP82" i="1"/>
  <c r="AN82" i="1"/>
  <c r="AL82" i="1"/>
  <c r="L82" i="1"/>
  <c r="K82" i="1"/>
  <c r="AS81" i="1"/>
  <c r="AP81" i="1"/>
  <c r="AN81" i="1"/>
  <c r="AL81" i="1"/>
  <c r="L81" i="1"/>
  <c r="K81" i="1"/>
  <c r="AS80" i="1"/>
  <c r="AP80" i="1"/>
  <c r="AN80" i="1"/>
  <c r="AL80" i="1"/>
  <c r="L80" i="1"/>
  <c r="K80" i="1"/>
  <c r="AS79" i="1"/>
  <c r="AP79" i="1"/>
  <c r="AN79" i="1"/>
  <c r="AL79" i="1"/>
  <c r="L79" i="1"/>
  <c r="K79" i="1"/>
  <c r="AS78" i="1"/>
  <c r="AP78" i="1"/>
  <c r="AN78" i="1"/>
  <c r="AL78" i="1"/>
  <c r="L78" i="1"/>
  <c r="K78" i="1"/>
  <c r="AS77" i="1"/>
  <c r="AP77" i="1"/>
  <c r="AN77" i="1"/>
  <c r="AL77" i="1"/>
  <c r="L77" i="1"/>
  <c r="K77" i="1"/>
  <c r="AS76" i="1"/>
  <c r="AP76" i="1"/>
  <c r="AN76" i="1"/>
  <c r="AL76" i="1"/>
  <c r="L76" i="1"/>
  <c r="K76" i="1"/>
  <c r="AS75" i="1"/>
  <c r="AP75" i="1"/>
  <c r="AN75" i="1"/>
  <c r="AL75" i="1"/>
  <c r="L75" i="1"/>
  <c r="K75" i="1"/>
  <c r="AS74" i="1"/>
  <c r="AP74" i="1"/>
  <c r="AN74" i="1"/>
  <c r="AL74" i="1"/>
  <c r="L74" i="1"/>
  <c r="K74" i="1"/>
  <c r="AS73" i="1"/>
  <c r="AP73" i="1"/>
  <c r="AN73" i="1"/>
  <c r="AL73" i="1"/>
  <c r="L73" i="1"/>
  <c r="K73" i="1"/>
  <c r="AS72" i="1"/>
  <c r="AP72" i="1"/>
  <c r="AN72" i="1"/>
  <c r="AL72" i="1"/>
  <c r="L72" i="1"/>
  <c r="K72" i="1"/>
  <c r="AS110" i="1"/>
  <c r="AP110" i="1"/>
  <c r="AN110" i="1"/>
  <c r="AL110" i="1"/>
  <c r="L110" i="1"/>
  <c r="K110" i="1"/>
  <c r="AS109" i="1"/>
  <c r="AP109" i="1"/>
  <c r="AN109" i="1"/>
  <c r="AL109" i="1"/>
  <c r="L109" i="1"/>
  <c r="K109" i="1"/>
  <c r="AS108" i="1"/>
  <c r="AP108" i="1"/>
  <c r="AN108" i="1"/>
  <c r="AL108" i="1"/>
  <c r="L108" i="1"/>
  <c r="K108" i="1"/>
  <c r="AS107" i="1"/>
  <c r="AP107" i="1"/>
  <c r="AN107" i="1"/>
  <c r="AL107" i="1"/>
  <c r="L107" i="1"/>
  <c r="K107" i="1"/>
  <c r="AS126" i="1"/>
  <c r="AP126" i="1"/>
  <c r="AN126" i="1"/>
  <c r="AL126" i="1"/>
  <c r="L126" i="1"/>
  <c r="K126" i="1"/>
  <c r="AS125" i="1"/>
  <c r="AP125" i="1"/>
  <c r="AN125" i="1"/>
  <c r="AL125" i="1"/>
  <c r="L125" i="1"/>
  <c r="K125" i="1"/>
  <c r="AS124" i="1"/>
  <c r="AP124" i="1"/>
  <c r="AN124" i="1"/>
  <c r="AL124" i="1"/>
  <c r="L124" i="1"/>
  <c r="K124" i="1"/>
  <c r="AS123" i="1"/>
  <c r="AP123" i="1"/>
  <c r="AN123" i="1"/>
  <c r="AL123" i="1"/>
  <c r="L123" i="1"/>
  <c r="K123" i="1"/>
  <c r="AS122" i="1"/>
  <c r="AP122" i="1"/>
  <c r="AN122" i="1"/>
  <c r="AL122" i="1"/>
  <c r="L122" i="1"/>
  <c r="K122" i="1"/>
  <c r="AS121" i="1"/>
  <c r="AP121" i="1"/>
  <c r="AN121" i="1"/>
  <c r="AL121" i="1"/>
  <c r="L121" i="1"/>
  <c r="K121" i="1"/>
  <c r="AS120" i="1"/>
  <c r="AP120" i="1"/>
  <c r="AN120" i="1"/>
  <c r="AL120" i="1"/>
  <c r="L120" i="1"/>
  <c r="K120" i="1"/>
  <c r="AS119" i="1"/>
  <c r="AP119" i="1"/>
  <c r="AN119" i="1"/>
  <c r="AL119" i="1"/>
  <c r="L119" i="1"/>
  <c r="K119" i="1"/>
  <c r="AS118" i="1"/>
  <c r="AP118" i="1"/>
  <c r="AN118" i="1"/>
  <c r="AL118" i="1"/>
  <c r="L118" i="1"/>
  <c r="K118" i="1"/>
  <c r="AS117" i="1"/>
  <c r="AP117" i="1"/>
  <c r="AN117" i="1"/>
  <c r="AL117" i="1"/>
  <c r="L117" i="1"/>
  <c r="K117" i="1"/>
  <c r="AS116" i="1"/>
  <c r="AP116" i="1"/>
  <c r="AN116" i="1"/>
  <c r="AL116" i="1"/>
  <c r="L116" i="1"/>
  <c r="K116" i="1"/>
  <c r="AS115" i="1"/>
  <c r="AP115" i="1"/>
  <c r="AN115" i="1"/>
  <c r="AL115" i="1"/>
  <c r="L115" i="1"/>
  <c r="K115" i="1"/>
  <c r="AS114" i="1"/>
  <c r="AP114" i="1"/>
  <c r="AN114" i="1"/>
  <c r="AL114" i="1"/>
  <c r="L114" i="1"/>
  <c r="K114" i="1"/>
  <c r="AS113" i="1"/>
  <c r="AP113" i="1"/>
  <c r="AN113" i="1"/>
  <c r="AL113" i="1"/>
  <c r="L113" i="1"/>
  <c r="K113" i="1"/>
  <c r="AS112" i="1"/>
  <c r="AP112" i="1"/>
  <c r="AN112" i="1"/>
  <c r="AL112" i="1"/>
  <c r="L112" i="1"/>
  <c r="K112" i="1"/>
  <c r="AS111" i="1"/>
  <c r="AP111" i="1"/>
  <c r="AN111" i="1"/>
  <c r="AL111" i="1"/>
  <c r="L111" i="1"/>
  <c r="K111" i="1"/>
  <c r="AS127" i="1"/>
  <c r="AP127" i="1"/>
  <c r="AN127" i="1"/>
  <c r="AL127" i="1"/>
  <c r="L127" i="1"/>
  <c r="K127" i="1"/>
  <c r="AS70" i="1"/>
  <c r="AP70" i="1"/>
  <c r="AN70" i="1"/>
  <c r="AL70" i="1"/>
  <c r="L70" i="1"/>
  <c r="K70" i="1"/>
  <c r="AS69" i="1"/>
  <c r="AP69" i="1"/>
  <c r="AN69" i="1"/>
  <c r="AL69" i="1"/>
  <c r="L69" i="1"/>
  <c r="K69" i="1"/>
  <c r="AS68" i="1"/>
  <c r="AP68" i="1"/>
  <c r="AN68" i="1"/>
  <c r="AL68" i="1"/>
  <c r="L68" i="1"/>
  <c r="K68" i="1"/>
  <c r="AS67" i="1"/>
  <c r="AP67" i="1"/>
  <c r="AN67" i="1"/>
  <c r="AL67" i="1"/>
  <c r="L67" i="1"/>
  <c r="K67" i="1"/>
  <c r="AS66" i="1"/>
  <c r="AP66" i="1"/>
  <c r="AN66" i="1"/>
  <c r="AL66" i="1"/>
  <c r="L66" i="1"/>
  <c r="K66" i="1"/>
  <c r="AS65" i="1"/>
  <c r="AP65" i="1"/>
  <c r="AN65" i="1"/>
  <c r="AL65" i="1"/>
  <c r="L65" i="1"/>
  <c r="K65" i="1"/>
  <c r="AS64" i="1"/>
  <c r="AP64" i="1"/>
  <c r="AN64" i="1"/>
  <c r="AL64" i="1"/>
  <c r="L64" i="1"/>
  <c r="K64" i="1"/>
  <c r="AS63" i="1"/>
  <c r="AP63" i="1"/>
  <c r="AN63" i="1"/>
  <c r="AL63" i="1"/>
  <c r="L63" i="1"/>
  <c r="K63" i="1"/>
  <c r="AS62" i="1"/>
  <c r="AP62" i="1"/>
  <c r="AN62" i="1"/>
  <c r="AL62" i="1"/>
  <c r="L62" i="1"/>
  <c r="K62" i="1"/>
  <c r="AS61" i="1"/>
  <c r="AP61" i="1"/>
  <c r="AN61" i="1"/>
  <c r="AL61" i="1"/>
  <c r="L61" i="1"/>
  <c r="K61" i="1"/>
  <c r="AS60" i="1"/>
  <c r="AP60" i="1"/>
  <c r="AN60" i="1"/>
  <c r="AL60" i="1"/>
  <c r="L60" i="1"/>
  <c r="K60" i="1"/>
  <c r="AS59" i="1"/>
  <c r="AP59" i="1"/>
  <c r="AN59" i="1"/>
  <c r="AL59" i="1"/>
  <c r="L59" i="1"/>
  <c r="K59" i="1"/>
  <c r="AS58" i="1"/>
  <c r="AP58" i="1"/>
  <c r="AN58" i="1"/>
  <c r="AL58" i="1"/>
  <c r="L58" i="1"/>
  <c r="K58" i="1"/>
  <c r="AS57" i="1"/>
  <c r="AP57" i="1"/>
  <c r="AN57" i="1"/>
  <c r="AL57" i="1"/>
  <c r="L57" i="1"/>
  <c r="K57" i="1"/>
  <c r="AS56" i="1"/>
  <c r="AP56" i="1"/>
  <c r="AN56" i="1"/>
  <c r="AL56" i="1"/>
  <c r="L56" i="1"/>
  <c r="K56" i="1"/>
  <c r="AS55" i="1"/>
  <c r="AP55" i="1"/>
  <c r="AN55" i="1"/>
  <c r="AL55" i="1"/>
  <c r="L55" i="1"/>
  <c r="K55" i="1"/>
  <c r="AS54" i="1"/>
  <c r="AP54" i="1"/>
  <c r="AN54" i="1"/>
  <c r="AL54" i="1"/>
  <c r="L54" i="1"/>
  <c r="K54" i="1"/>
  <c r="AS53" i="1"/>
  <c r="AP53" i="1"/>
  <c r="AN53" i="1"/>
  <c r="AL53" i="1"/>
  <c r="L53" i="1"/>
  <c r="K53" i="1"/>
  <c r="AS52" i="1"/>
  <c r="AP52" i="1"/>
  <c r="AN52" i="1"/>
  <c r="AL52" i="1"/>
  <c r="L52" i="1"/>
  <c r="K52" i="1"/>
  <c r="AS51" i="1"/>
  <c r="AP51" i="1"/>
  <c r="AN51" i="1"/>
  <c r="AL51" i="1"/>
  <c r="L51" i="1"/>
  <c r="K51" i="1"/>
  <c r="AS50" i="1"/>
  <c r="AP50" i="1"/>
  <c r="AN50" i="1"/>
  <c r="AL50" i="1"/>
  <c r="L50" i="1"/>
  <c r="K50" i="1"/>
  <c r="AS49" i="1"/>
  <c r="AP49" i="1"/>
  <c r="AN49" i="1"/>
  <c r="AL49" i="1"/>
  <c r="L49" i="1"/>
  <c r="K49" i="1"/>
  <c r="AS48" i="1"/>
  <c r="AP48" i="1"/>
  <c r="AN48" i="1"/>
  <c r="AL48" i="1"/>
  <c r="L48" i="1"/>
  <c r="K48" i="1"/>
  <c r="AS47" i="1"/>
  <c r="AP47" i="1"/>
  <c r="AN47" i="1"/>
  <c r="AL47" i="1"/>
  <c r="L47" i="1"/>
  <c r="K47" i="1"/>
  <c r="AS46" i="1"/>
  <c r="AP46" i="1"/>
  <c r="AN46" i="1"/>
  <c r="AL46" i="1"/>
  <c r="L46" i="1"/>
  <c r="K46" i="1"/>
  <c r="AS45" i="1"/>
  <c r="AP45" i="1"/>
  <c r="AN45" i="1"/>
  <c r="AL45" i="1"/>
  <c r="L45" i="1"/>
  <c r="K45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AS106" i="1"/>
  <c r="AP106" i="1"/>
  <c r="AN106" i="1"/>
  <c r="AL106" i="1"/>
  <c r="L106" i="1"/>
  <c r="K106" i="1"/>
  <c r="AS105" i="1"/>
  <c r="AP105" i="1"/>
  <c r="AN105" i="1"/>
  <c r="AL105" i="1"/>
  <c r="L105" i="1"/>
  <c r="K105" i="1"/>
  <c r="AS104" i="1"/>
  <c r="AP104" i="1"/>
  <c r="AN104" i="1"/>
  <c r="AL104" i="1"/>
  <c r="L104" i="1"/>
  <c r="K104" i="1"/>
  <c r="AS103" i="1"/>
  <c r="AP103" i="1"/>
  <c r="AN103" i="1"/>
  <c r="AL103" i="1"/>
  <c r="L103" i="1"/>
  <c r="K103" i="1"/>
  <c r="AS102" i="1"/>
  <c r="AP102" i="1"/>
  <c r="AN102" i="1"/>
  <c r="AL102" i="1"/>
  <c r="L102" i="1"/>
  <c r="K102" i="1"/>
  <c r="AS101" i="1"/>
  <c r="AP101" i="1"/>
  <c r="AN101" i="1"/>
  <c r="AL101" i="1"/>
  <c r="L101" i="1"/>
  <c r="K101" i="1"/>
  <c r="AS100" i="1"/>
  <c r="AP100" i="1"/>
  <c r="AN100" i="1"/>
  <c r="AL100" i="1"/>
  <c r="L100" i="1"/>
  <c r="K100" i="1"/>
  <c r="AS99" i="1"/>
  <c r="AP99" i="1"/>
  <c r="AN99" i="1"/>
  <c r="AL99" i="1"/>
  <c r="L99" i="1"/>
  <c r="K99" i="1"/>
  <c r="AS98" i="1"/>
  <c r="AP98" i="1"/>
  <c r="AN98" i="1"/>
  <c r="AL98" i="1"/>
  <c r="L98" i="1"/>
  <c r="K98" i="1"/>
  <c r="AS97" i="1"/>
  <c r="AP97" i="1"/>
  <c r="AN97" i="1"/>
  <c r="AL97" i="1"/>
  <c r="L97" i="1"/>
  <c r="K97" i="1"/>
  <c r="AP128" i="1" l="1"/>
  <c r="K128" i="1"/>
  <c r="L128" i="1"/>
  <c r="AL128" i="1"/>
  <c r="AN128" i="1"/>
  <c r="AS128" i="1"/>
  <c r="AT53" i="1" s="1"/>
  <c r="AU53" i="1" s="1"/>
  <c r="AT73" i="1" l="1"/>
  <c r="AU73" i="1" s="1"/>
  <c r="AT4" i="1"/>
  <c r="AU4" i="1" s="1"/>
  <c r="AT125" i="1"/>
  <c r="AU125" i="1" s="1"/>
  <c r="AT78" i="1"/>
  <c r="AU78" i="1" s="1"/>
  <c r="AT58" i="1"/>
  <c r="AU58" i="1" s="1"/>
  <c r="AT122" i="1"/>
  <c r="AU122" i="1" s="1"/>
  <c r="AT116" i="1"/>
  <c r="AU116" i="1" s="1"/>
  <c r="AT61" i="1"/>
  <c r="AU61" i="1" s="1"/>
  <c r="AT92" i="1"/>
  <c r="AU92" i="1" s="1"/>
  <c r="AT25" i="1"/>
  <c r="AU25" i="1" s="1"/>
  <c r="AT46" i="1"/>
  <c r="AU46" i="1" s="1"/>
  <c r="AT89" i="1"/>
  <c r="AU89" i="1" s="1"/>
  <c r="AT75" i="1"/>
  <c r="AU75" i="1" s="1"/>
  <c r="AT52" i="1"/>
  <c r="AU52" i="1" s="1"/>
  <c r="AT68" i="1"/>
  <c r="AU68" i="1" s="1"/>
  <c r="AT41" i="1"/>
  <c r="AU41" i="1" s="1"/>
  <c r="AT7" i="1"/>
  <c r="AU7" i="1" s="1"/>
  <c r="AT16" i="1"/>
  <c r="AU16" i="1" s="1"/>
  <c r="AT87" i="1"/>
  <c r="AU87" i="1" s="1"/>
  <c r="AT120" i="1"/>
  <c r="AU120" i="1" s="1"/>
  <c r="AT56" i="1"/>
  <c r="AU56" i="1" s="1"/>
  <c r="AT33" i="1"/>
  <c r="AU33" i="1" s="1"/>
  <c r="AT12" i="1"/>
  <c r="AU12" i="1" s="1"/>
  <c r="AT6" i="1"/>
  <c r="AU6" i="1" s="1"/>
  <c r="AT104" i="1"/>
  <c r="AU104" i="1" s="1"/>
  <c r="AT27" i="1"/>
  <c r="AU27" i="1" s="1"/>
  <c r="AT72" i="1"/>
  <c r="AU72" i="1" s="1"/>
  <c r="AT67" i="1"/>
  <c r="AU67" i="1" s="1"/>
  <c r="AT36" i="1"/>
  <c r="AU36" i="1" s="1"/>
  <c r="AT105" i="1"/>
  <c r="AU105" i="1" s="1"/>
  <c r="AT95" i="1"/>
  <c r="AU95" i="1" s="1"/>
  <c r="AT119" i="1"/>
  <c r="AU119" i="1" s="1"/>
  <c r="AT55" i="1"/>
  <c r="AU55" i="1" s="1"/>
  <c r="AT28" i="1"/>
  <c r="AU28" i="1" s="1"/>
  <c r="AT9" i="1"/>
  <c r="AU9" i="1" s="1"/>
  <c r="AT3" i="1"/>
  <c r="AU3" i="1" s="1"/>
  <c r="AT102" i="1"/>
  <c r="AU102" i="1" s="1"/>
  <c r="AT99" i="1"/>
  <c r="AU99" i="1" s="1"/>
  <c r="AT85" i="1"/>
  <c r="AU85" i="1" s="1"/>
  <c r="AT90" i="1"/>
  <c r="AU90" i="1" s="1"/>
  <c r="AT123" i="1"/>
  <c r="AU123" i="1" s="1"/>
  <c r="AT59" i="1"/>
  <c r="AU59" i="1" s="1"/>
  <c r="AT31" i="1"/>
  <c r="AU31" i="1" s="1"/>
  <c r="AT100" i="1"/>
  <c r="AU100" i="1" s="1"/>
  <c r="AT10" i="1"/>
  <c r="AU10" i="1" s="1"/>
  <c r="AT79" i="1"/>
  <c r="AU79" i="1" s="1"/>
  <c r="AT111" i="1"/>
  <c r="AU111" i="1" s="1"/>
  <c r="AT47" i="1"/>
  <c r="AU47" i="1" s="1"/>
  <c r="AT76" i="1"/>
  <c r="AU76" i="1" s="1"/>
  <c r="AT126" i="1"/>
  <c r="AU126" i="1" s="1"/>
  <c r="AT117" i="1"/>
  <c r="AU117" i="1" s="1"/>
  <c r="AT84" i="1"/>
  <c r="AU84" i="1" s="1"/>
  <c r="AT62" i="1"/>
  <c r="AU62" i="1" s="1"/>
  <c r="AT91" i="1"/>
  <c r="AU91" i="1" s="1"/>
  <c r="AT83" i="1"/>
  <c r="AU83" i="1" s="1"/>
  <c r="AT74" i="1"/>
  <c r="AU74" i="1" s="1"/>
  <c r="AT124" i="1"/>
  <c r="AU124" i="1" s="1"/>
  <c r="AT115" i="1"/>
  <c r="AU115" i="1" s="1"/>
  <c r="AT69" i="1"/>
  <c r="AU69" i="1" s="1"/>
  <c r="AT60" i="1"/>
  <c r="AU60" i="1" s="1"/>
  <c r="AT51" i="1"/>
  <c r="AU51" i="1" s="1"/>
  <c r="AT42" i="1"/>
  <c r="AU42" i="1" s="1"/>
  <c r="AT37" i="1"/>
  <c r="AU37" i="1" s="1"/>
  <c r="AT26" i="1"/>
  <c r="AU26" i="1" s="1"/>
  <c r="AT20" i="1"/>
  <c r="AU20" i="1" s="1"/>
  <c r="AT14" i="1"/>
  <c r="AU14" i="1" s="1"/>
  <c r="AT8" i="1"/>
  <c r="AU8" i="1" s="1"/>
  <c r="AT106" i="1"/>
  <c r="AU106" i="1" s="1"/>
  <c r="AT101" i="1"/>
  <c r="AU101" i="1" s="1"/>
  <c r="AT88" i="1"/>
  <c r="AU88" i="1" s="1"/>
  <c r="AT80" i="1"/>
  <c r="AU80" i="1" s="1"/>
  <c r="AT110" i="1"/>
  <c r="AU110" i="1" s="1"/>
  <c r="AT121" i="1"/>
  <c r="AU121" i="1" s="1"/>
  <c r="AT112" i="1"/>
  <c r="AU112" i="1" s="1"/>
  <c r="AT66" i="1"/>
  <c r="AU66" i="1" s="1"/>
  <c r="AT57" i="1"/>
  <c r="AU57" i="1" s="1"/>
  <c r="AT48" i="1"/>
  <c r="AU48" i="1" s="1"/>
  <c r="AT94" i="1"/>
  <c r="AU94" i="1" s="1"/>
  <c r="AT40" i="1"/>
  <c r="AU40" i="1" s="1"/>
  <c r="AT34" i="1"/>
  <c r="AU34" i="1" s="1"/>
  <c r="AT29" i="1"/>
  <c r="AU29" i="1" s="1"/>
  <c r="AT23" i="1"/>
  <c r="AU23" i="1" s="1"/>
  <c r="AT17" i="1"/>
  <c r="AU17" i="1" s="1"/>
  <c r="AT11" i="1"/>
  <c r="AU11" i="1" s="1"/>
  <c r="AT5" i="1"/>
  <c r="AU5" i="1" s="1"/>
  <c r="AT98" i="1"/>
  <c r="AU98" i="1" s="1"/>
  <c r="AT86" i="1"/>
  <c r="AU86" i="1" s="1"/>
  <c r="AT77" i="1"/>
  <c r="AU77" i="1" s="1"/>
  <c r="AT107" i="1"/>
  <c r="AU107" i="1" s="1"/>
  <c r="AT118" i="1"/>
  <c r="AU118" i="1" s="1"/>
  <c r="AT127" i="1"/>
  <c r="AU127" i="1" s="1"/>
  <c r="AT63" i="1"/>
  <c r="AU63" i="1" s="1"/>
  <c r="AT54" i="1"/>
  <c r="AU54" i="1" s="1"/>
  <c r="AT45" i="1"/>
  <c r="AU45" i="1" s="1"/>
  <c r="AT82" i="1"/>
  <c r="AU82" i="1" s="1"/>
  <c r="AT114" i="1"/>
  <c r="AU114" i="1" s="1"/>
  <c r="AT50" i="1"/>
  <c r="AU50" i="1" s="1"/>
  <c r="AT19" i="1"/>
  <c r="AU19" i="1" s="1"/>
  <c r="AT103" i="1"/>
  <c r="AU103" i="1" s="1"/>
  <c r="AT109" i="1"/>
  <c r="AU109" i="1" s="1"/>
  <c r="AT65" i="1"/>
  <c r="AU65" i="1" s="1"/>
  <c r="C131" i="1"/>
  <c r="AT44" i="1"/>
  <c r="AU44" i="1" s="1"/>
  <c r="AT35" i="1"/>
  <c r="AU35" i="1" s="1"/>
  <c r="AT70" i="1"/>
  <c r="AU70" i="1" s="1"/>
  <c r="AT24" i="1"/>
  <c r="AU24" i="1" s="1"/>
  <c r="AT18" i="1"/>
  <c r="AU18" i="1" s="1"/>
  <c r="AT93" i="1"/>
  <c r="AU93" i="1" s="1"/>
  <c r="AT81" i="1"/>
  <c r="AU81" i="1" s="1"/>
  <c r="AT113" i="1"/>
  <c r="AU113" i="1" s="1"/>
  <c r="AT49" i="1"/>
  <c r="AU49" i="1" s="1"/>
  <c r="AT13" i="1"/>
  <c r="AU13" i="1" s="1"/>
  <c r="AT22" i="1"/>
  <c r="AU22" i="1" s="1"/>
  <c r="AT97" i="1"/>
  <c r="AT108" i="1"/>
  <c r="AU108" i="1" s="1"/>
  <c r="AT64" i="1"/>
  <c r="AU64" i="1" s="1"/>
  <c r="AT39" i="1"/>
  <c r="AU39" i="1" s="1"/>
  <c r="AT43" i="1"/>
  <c r="AU43" i="1" s="1"/>
  <c r="AT38" i="1"/>
  <c r="AU38" i="1" s="1"/>
  <c r="AT32" i="1"/>
  <c r="AU32" i="1" s="1"/>
  <c r="AT30" i="1"/>
  <c r="AU30" i="1" s="1"/>
  <c r="AT21" i="1"/>
  <c r="AU21" i="1" s="1"/>
  <c r="AT15" i="1"/>
  <c r="AU15" i="1" s="1"/>
  <c r="AU97" i="1" l="1"/>
  <c r="AU128" i="1" s="1"/>
  <c r="AT128" i="1"/>
</calcChain>
</file>

<file path=xl/sharedStrings.xml><?xml version="1.0" encoding="utf-8"?>
<sst xmlns="http://schemas.openxmlformats.org/spreadsheetml/2006/main" count="981" uniqueCount="165">
  <si>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</si>
  <si>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</si>
  <si>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</si>
  <si>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</si>
  <si>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</si>
  <si>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</si>
  <si>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</si>
  <si>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</si>
  <si>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</si>
  <si>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</si>
  <si>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</si>
  <si>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</si>
  <si>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</si>
  <si>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</si>
  <si>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</si>
  <si>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</si>
  <si>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</si>
  <si>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</si>
  <si>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</si>
  <si>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</si>
  <si>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</si>
  <si>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</si>
  <si>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</si>
  <si>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</si>
  <si>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</si>
  <si>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</si>
  <si>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</si>
  <si>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</si>
  <si>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</si>
  <si>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</si>
  <si>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</si>
  <si>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</si>
  <si>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</si>
  <si>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</si>
  <si>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</si>
  <si>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</si>
  <si>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</si>
  <si>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</si>
  <si>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</si>
  <si>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</si>
  <si>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</si>
  <si>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</si>
  <si>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</si>
  <si>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</si>
  <si>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</si>
  <si>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</si>
  <si>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</si>
  <si>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</si>
  <si>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</si>
  <si>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100TH ST SW</t>
  </si>
  <si>
    <t>SESE</t>
  </si>
  <si>
    <t>22</t>
  </si>
  <si>
    <t>120</t>
  </si>
  <si>
    <t>40</t>
  </si>
  <si>
    <t>SWSE</t>
  </si>
  <si>
    <t>SESW</t>
  </si>
  <si>
    <t>23</t>
  </si>
  <si>
    <t>SWSW</t>
  </si>
  <si>
    <t>NWNW</t>
  </si>
  <si>
    <t>26</t>
  </si>
  <si>
    <t>NENW</t>
  </si>
  <si>
    <t>NWNE</t>
  </si>
  <si>
    <t>27</t>
  </si>
  <si>
    <t>NENE</t>
  </si>
  <si>
    <t>18-0074-000</t>
  </si>
  <si>
    <t>REAR/JOHN E/DISCLAIMER TRUST</t>
  </si>
  <si>
    <t>415 20TH STREET SE</t>
  </si>
  <si>
    <t>BENSON MN 56215</t>
  </si>
  <si>
    <t>NWSW</t>
  </si>
  <si>
    <t>14</t>
  </si>
  <si>
    <t>NESW</t>
  </si>
  <si>
    <t>18-0075-000</t>
  </si>
  <si>
    <t>PAYNE/JAMES</t>
  </si>
  <si>
    <t>380 90TH STREET SW</t>
  </si>
  <si>
    <t>18-0075-100</t>
  </si>
  <si>
    <t>18-0076-000</t>
  </si>
  <si>
    <t>18-0076-100</t>
  </si>
  <si>
    <t>18-0083-000</t>
  </si>
  <si>
    <t>NORBY FAMILY LLP</t>
  </si>
  <si>
    <t>235 20TH STREET SW</t>
  </si>
  <si>
    <t>15</t>
  </si>
  <si>
    <t>18-0085-000</t>
  </si>
  <si>
    <t>LARSON FAMILY TRUST</t>
  </si>
  <si>
    <t>3311 ST PAUL AVENUE</t>
  </si>
  <si>
    <t>MINNEAPOLIS MN 55416</t>
  </si>
  <si>
    <t>18-0109-000</t>
  </si>
  <si>
    <t>ELLINGSON-SKARE PARTNERSHIP</t>
  </si>
  <si>
    <t>480 HOLIDAY ROAD</t>
  </si>
  <si>
    <t>GRANITE FALLS MN 56241</t>
  </si>
  <si>
    <t>SENE</t>
  </si>
  <si>
    <t>21</t>
  </si>
  <si>
    <t>18-0114-000</t>
  </si>
  <si>
    <t>PRIBYL/SHELLY/ETAL</t>
  </si>
  <si>
    <t>895 ADA AVENUE</t>
  </si>
  <si>
    <t>NESE</t>
  </si>
  <si>
    <t>18-0115-000</t>
  </si>
  <si>
    <t>NOKELBY/SUSAN/ETAL</t>
  </si>
  <si>
    <t>3035 HIGHWAY 40 NW</t>
  </si>
  <si>
    <t>MONTEVIDO MN 56265</t>
  </si>
  <si>
    <t>SWNE</t>
  </si>
  <si>
    <t>18-0115-100</t>
  </si>
  <si>
    <t>VANLOY/CRAIG &amp; KIMBERLY</t>
  </si>
  <si>
    <t>905 45TH AVENUE SW</t>
  </si>
  <si>
    <t>18-0116-000</t>
  </si>
  <si>
    <t>NWSE</t>
  </si>
  <si>
    <t>SENW</t>
  </si>
  <si>
    <t>SWNW</t>
  </si>
  <si>
    <t>18-0117-000</t>
  </si>
  <si>
    <t>EVENSON/KENT D &amp; CYNTHIA H</t>
  </si>
  <si>
    <t>1045 40TH AVENUE SW</t>
  </si>
  <si>
    <t>18-0118-300</t>
  </si>
  <si>
    <t>18-0119-100</t>
  </si>
  <si>
    <t>LARSON FAM T/ARLEN &amp; LORETTA</t>
  </si>
  <si>
    <t>1037 E NICOLET AVENUE</t>
  </si>
  <si>
    <t>PHOENIX AZ 85020</t>
  </si>
  <si>
    <t>18-0120-000</t>
  </si>
  <si>
    <t>18-0122-000</t>
  </si>
  <si>
    <t>WALSH/TIMOTHY &amp; CINDY</t>
  </si>
  <si>
    <t>512 MEADOW LANE</t>
  </si>
  <si>
    <t>18-0123-000</t>
  </si>
  <si>
    <t>AHRNDT/JAMES R</t>
  </si>
  <si>
    <t>1120 HWY 29 SW</t>
  </si>
  <si>
    <t>18-0136-000</t>
  </si>
  <si>
    <t>18-0137-000</t>
  </si>
  <si>
    <t>EVENSON/DEAN D/FAM TRUST AND</t>
  </si>
  <si>
    <t>504 MEADOW LANE</t>
  </si>
  <si>
    <t>18-0137-100</t>
  </si>
  <si>
    <t>18-0139-000</t>
  </si>
  <si>
    <t>RODE/BRADLEY G &amp; CHAUNTEL</t>
  </si>
  <si>
    <t>1030 40TH AVENUE SW</t>
  </si>
  <si>
    <t>18-0140-000</t>
  </si>
  <si>
    <t>ROBERTS/JAMES A</t>
  </si>
  <si>
    <t>475 100TH STREET SW</t>
  </si>
  <si>
    <t>18-0140-100</t>
  </si>
  <si>
    <t>ROBERTS/ROBIN S &amp; CARLA L</t>
  </si>
  <si>
    <t>1180 55TH AVENUE SW</t>
  </si>
  <si>
    <t>MONTEVIDEO MN 56265</t>
  </si>
  <si>
    <t>18-0141-000</t>
  </si>
  <si>
    <t>KIBBLE/VERNON &amp; ISABEL</t>
  </si>
  <si>
    <t>3038 7TH ST EAST</t>
  </si>
  <si>
    <t>WEST FARGO MN 0</t>
  </si>
  <si>
    <t>18-0141-100</t>
  </si>
  <si>
    <t>18-0142-000</t>
  </si>
  <si>
    <t>18-0143-000</t>
  </si>
  <si>
    <t>JERVE/JUANITA</t>
  </si>
  <si>
    <t>1005 55TH AVENUE SW</t>
  </si>
  <si>
    <t>28</t>
  </si>
  <si>
    <t>18-0143-100</t>
  </si>
  <si>
    <t>OUR REDEEMER LUTH CHURCH</t>
  </si>
  <si>
    <t>800 10TH STREET SOUTH</t>
  </si>
  <si>
    <t>18-0144-000</t>
  </si>
  <si>
    <t>18-0147-000</t>
  </si>
  <si>
    <t>OLSON TRUST AGREEMENT/BYRON</t>
  </si>
  <si>
    <t>1065 55TH AVENUE SW</t>
  </si>
  <si>
    <t>35TH AVE SW</t>
  </si>
  <si>
    <t>40TH AVE SW</t>
  </si>
  <si>
    <t>45TH AVE SW</t>
  </si>
  <si>
    <t>CR 19</t>
  </si>
  <si>
    <t>P.O. BOX 241 1635 HOBAN AVENUE</t>
  </si>
  <si>
    <t>CR 6</t>
  </si>
  <si>
    <t>TOTAL WATERSHED ACRES:</t>
  </si>
  <si>
    <t>SWIFT CTY RDS</t>
  </si>
  <si>
    <t>SWENODA TWP RDS</t>
  </si>
  <si>
    <t>660 110 STREET SW</t>
  </si>
  <si>
    <t>DANVERS MN 56231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</si>
</sst>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4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14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1"/>
  <sheetViews>
    <sheetView tabSelected="1" workbookViewId="0">
      <selection activeCell="A2" sqref="A2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hidden="1" customWidth="1"/>
    <col min="42" max="42" width="17.7109375" style="5" hidden="1" customWidth="1"/>
    <col min="43" max="43" width="17.7109375" style="2" customWidth="1"/>
    <col min="44" max="44" width="17.7109375" style="2" hidden="1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3626.4</v>
      </c>
      <c r="AN1" s="5">
        <v>6044</v>
      </c>
      <c r="AP1" s="5" t="s">
        <v>0</v>
      </c>
      <c r="AU1" s="5" t="s">
        <v>1</v>
      </c>
    </row>
    <row r="2" spans="1:47" ht="68.099999999999994" customHeight="1" x14ac:dyDescent="0.25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47</v>
      </c>
      <c r="AU2" s="12" t="s">
        <v>48</v>
      </c>
    </row>
    <row r="3" spans="1:47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52</v>
      </c>
      <c r="H3" s="1" t="s">
        <v>53</v>
      </c>
      <c r="I3" s="2">
        <v>79.716293670499994</v>
      </c>
      <c r="J3" s="2">
        <v>38.9</v>
      </c>
      <c r="K3" s="2">
        <f t="shared" ref="K3:K23" si="0">SUM(N3,P3,R3,T3,V3,X3,Z3,AB3,AE3,AG3,AI3)</f>
        <v>4.08</v>
      </c>
      <c r="L3" s="2">
        <f t="shared" ref="L3:L23" si="1">SUM(M3,AD3,AK3,AM3,AO3,AQ3,AR3)</f>
        <v>0</v>
      </c>
      <c r="R3" s="7">
        <v>4.08</v>
      </c>
      <c r="S3" s="5">
        <v>2973.3</v>
      </c>
      <c r="AL3" s="5" t="str">
        <f t="shared" ref="AL3:AL23" si="2">IF(AK3&gt;0,AK3*$AL$1,"")</f>
        <v/>
      </c>
      <c r="AN3" s="5" t="str">
        <f t="shared" ref="AN3:AN23" si="3">IF(AM3&gt;0,AM3*$AN$1,"")</f>
        <v/>
      </c>
      <c r="AP3" s="5" t="str">
        <f t="shared" ref="AP3:AP23" si="4">IF(AO3&gt;0,AO3*$AP$1,"")</f>
        <v/>
      </c>
      <c r="AS3" s="5">
        <f t="shared" ref="AS3:AS23" si="5">SUM(O3,Q3,S3,U3,W3,Y3,AA3,AC3,AF3,AH3,AJ3)</f>
        <v>2973.3</v>
      </c>
      <c r="AT3" s="11">
        <f t="shared" ref="AT3:AT34" si="6">(AS3/$AS$128)*100</f>
        <v>0.1393139991096298</v>
      </c>
      <c r="AU3" s="5">
        <f t="shared" ref="AU3:AU23" si="7">(AT3/100)*$AU$1</f>
        <v>139.3139991096298</v>
      </c>
    </row>
    <row r="4" spans="1:47" x14ac:dyDescent="0.25">
      <c r="A4" s="1" t="s">
        <v>64</v>
      </c>
      <c r="B4" s="1" t="s">
        <v>65</v>
      </c>
      <c r="C4" s="1" t="s">
        <v>66</v>
      </c>
      <c r="D4" s="1" t="s">
        <v>67</v>
      </c>
      <c r="E4" s="1" t="s">
        <v>70</v>
      </c>
      <c r="F4" s="1" t="s">
        <v>69</v>
      </c>
      <c r="G4" s="1" t="s">
        <v>52</v>
      </c>
      <c r="H4" s="1" t="s">
        <v>53</v>
      </c>
      <c r="I4" s="2">
        <v>79.716293670499994</v>
      </c>
      <c r="J4" s="2">
        <v>39.880000000000003</v>
      </c>
      <c r="K4" s="2">
        <f t="shared" si="0"/>
        <v>0.56999999999999995</v>
      </c>
      <c r="L4" s="2">
        <f t="shared" si="1"/>
        <v>0</v>
      </c>
      <c r="R4" s="7">
        <v>0.56999999999999995</v>
      </c>
      <c r="S4" s="5">
        <v>415.38749999999999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415.38749999999999</v>
      </c>
      <c r="AT4" s="11">
        <f t="shared" si="6"/>
        <v>1.9462985169727689E-2</v>
      </c>
      <c r="AU4" s="5">
        <f t="shared" si="7"/>
        <v>19.462985169727691</v>
      </c>
    </row>
    <row r="5" spans="1:47" x14ac:dyDescent="0.25">
      <c r="A5" s="1" t="s">
        <v>71</v>
      </c>
      <c r="B5" s="1" t="s">
        <v>72</v>
      </c>
      <c r="C5" s="1" t="s">
        <v>73</v>
      </c>
      <c r="D5" s="1" t="s">
        <v>67</v>
      </c>
      <c r="E5" s="1" t="s">
        <v>55</v>
      </c>
      <c r="F5" s="1" t="s">
        <v>69</v>
      </c>
      <c r="G5" s="1" t="s">
        <v>52</v>
      </c>
      <c r="H5" s="1" t="s">
        <v>53</v>
      </c>
      <c r="I5" s="2">
        <v>51.968769916900001</v>
      </c>
      <c r="J5" s="2">
        <v>37.68</v>
      </c>
      <c r="K5" s="2">
        <f t="shared" si="0"/>
        <v>17.930000000000003</v>
      </c>
      <c r="L5" s="2">
        <f t="shared" si="1"/>
        <v>0</v>
      </c>
      <c r="R5" s="7">
        <v>17.920000000000002</v>
      </c>
      <c r="S5" s="5">
        <v>13059.2</v>
      </c>
      <c r="Z5" s="9">
        <v>0.01</v>
      </c>
      <c r="AA5" s="5">
        <v>0.87449999999999994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13060.074500000001</v>
      </c>
      <c r="AT5" s="11">
        <f t="shared" si="6"/>
        <v>0.61192991197144542</v>
      </c>
      <c r="AU5" s="5">
        <f t="shared" si="7"/>
        <v>611.92991197144545</v>
      </c>
    </row>
    <row r="6" spans="1:47" x14ac:dyDescent="0.25">
      <c r="A6" s="1" t="s">
        <v>71</v>
      </c>
      <c r="B6" s="1" t="s">
        <v>72</v>
      </c>
      <c r="C6" s="1" t="s">
        <v>73</v>
      </c>
      <c r="D6" s="1" t="s">
        <v>67</v>
      </c>
      <c r="E6" s="1" t="s">
        <v>57</v>
      </c>
      <c r="F6" s="1" t="s">
        <v>69</v>
      </c>
      <c r="G6" s="1" t="s">
        <v>52</v>
      </c>
      <c r="H6" s="1" t="s">
        <v>53</v>
      </c>
      <c r="I6" s="2">
        <v>51.968769916900001</v>
      </c>
      <c r="J6" s="2">
        <v>12.29</v>
      </c>
      <c r="K6" s="2">
        <f t="shared" si="0"/>
        <v>12.29</v>
      </c>
      <c r="L6" s="2">
        <f t="shared" si="1"/>
        <v>0</v>
      </c>
      <c r="R6" s="7">
        <v>10.94</v>
      </c>
      <c r="S6" s="5">
        <v>7972.5249999999996</v>
      </c>
      <c r="T6" s="8">
        <v>0.31</v>
      </c>
      <c r="U6" s="5">
        <v>67.773749999999993</v>
      </c>
      <c r="Z6" s="9">
        <v>0.18</v>
      </c>
      <c r="AA6" s="5">
        <v>15.741</v>
      </c>
      <c r="AB6" s="10">
        <v>0.86</v>
      </c>
      <c r="AC6" s="5">
        <v>67.687375000000003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8123.7271250000003</v>
      </c>
      <c r="AT6" s="11">
        <f t="shared" si="6"/>
        <v>0.38063730987761929</v>
      </c>
      <c r="AU6" s="5">
        <f t="shared" si="7"/>
        <v>380.63730987761932</v>
      </c>
    </row>
    <row r="7" spans="1:47" x14ac:dyDescent="0.25">
      <c r="A7" s="1" t="s">
        <v>74</v>
      </c>
      <c r="B7" s="1" t="s">
        <v>72</v>
      </c>
      <c r="C7" s="1" t="s">
        <v>73</v>
      </c>
      <c r="D7" s="1" t="s">
        <v>67</v>
      </c>
      <c r="E7" s="1" t="s">
        <v>55</v>
      </c>
      <c r="F7" s="1" t="s">
        <v>69</v>
      </c>
      <c r="G7" s="1" t="s">
        <v>52</v>
      </c>
      <c r="H7" s="1" t="s">
        <v>53</v>
      </c>
      <c r="I7" s="2">
        <v>6.1452024339899998</v>
      </c>
      <c r="J7" s="2">
        <v>0.2</v>
      </c>
      <c r="K7" s="2">
        <f t="shared" si="0"/>
        <v>0.19</v>
      </c>
      <c r="L7" s="2">
        <f t="shared" si="1"/>
        <v>0</v>
      </c>
      <c r="R7" s="7">
        <v>0.08</v>
      </c>
      <c r="S7" s="5">
        <v>58.3</v>
      </c>
      <c r="Z7" s="9">
        <v>0.11</v>
      </c>
      <c r="AA7" s="5">
        <v>9.6194999999999986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67.919499999999999</v>
      </c>
      <c r="AT7" s="11">
        <f t="shared" si="6"/>
        <v>3.1823688031905628E-3</v>
      </c>
      <c r="AU7" s="5">
        <f t="shared" si="7"/>
        <v>3.1823688031905628</v>
      </c>
    </row>
    <row r="8" spans="1:47" x14ac:dyDescent="0.25">
      <c r="A8" s="1" t="s">
        <v>74</v>
      </c>
      <c r="B8" s="1" t="s">
        <v>72</v>
      </c>
      <c r="C8" s="1" t="s">
        <v>73</v>
      </c>
      <c r="D8" s="1" t="s">
        <v>67</v>
      </c>
      <c r="E8" s="1" t="s">
        <v>57</v>
      </c>
      <c r="F8" s="1" t="s">
        <v>69</v>
      </c>
      <c r="G8" s="1" t="s">
        <v>52</v>
      </c>
      <c r="H8" s="1" t="s">
        <v>53</v>
      </c>
      <c r="I8" s="2">
        <v>6.1452024339899998</v>
      </c>
      <c r="J8" s="2">
        <v>4.99</v>
      </c>
      <c r="K8" s="2">
        <f t="shared" si="0"/>
        <v>4.99</v>
      </c>
      <c r="L8" s="2">
        <f t="shared" si="1"/>
        <v>0</v>
      </c>
      <c r="R8" s="7">
        <v>0.11</v>
      </c>
      <c r="S8" s="5">
        <v>80.162499999999994</v>
      </c>
      <c r="Z8" s="9">
        <v>3.26</v>
      </c>
      <c r="AA8" s="5">
        <v>285.08699999999988</v>
      </c>
      <c r="AB8" s="10">
        <v>1.62</v>
      </c>
      <c r="AC8" s="5">
        <v>127.504125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492.75362499999989</v>
      </c>
      <c r="AT8" s="11">
        <f t="shared" si="6"/>
        <v>2.308797567501323E-2</v>
      </c>
      <c r="AU8" s="5">
        <f t="shared" si="7"/>
        <v>23.087975675013229</v>
      </c>
    </row>
    <row r="9" spans="1:47" x14ac:dyDescent="0.25">
      <c r="A9" s="1" t="s">
        <v>75</v>
      </c>
      <c r="B9" s="1" t="s">
        <v>72</v>
      </c>
      <c r="C9" s="1" t="s">
        <v>73</v>
      </c>
      <c r="D9" s="1" t="s">
        <v>67</v>
      </c>
      <c r="E9" s="1" t="s">
        <v>57</v>
      </c>
      <c r="F9" s="1" t="s">
        <v>69</v>
      </c>
      <c r="G9" s="1" t="s">
        <v>52</v>
      </c>
      <c r="H9" s="1" t="s">
        <v>53</v>
      </c>
      <c r="I9" s="2">
        <v>21.0201460221</v>
      </c>
      <c r="J9" s="2">
        <v>19.170000000000002</v>
      </c>
      <c r="K9" s="2">
        <f t="shared" si="0"/>
        <v>10.239999999999998</v>
      </c>
      <c r="L9" s="2">
        <f t="shared" si="1"/>
        <v>0</v>
      </c>
      <c r="P9" s="6">
        <v>0.1</v>
      </c>
      <c r="Q9" s="5">
        <v>148.4375</v>
      </c>
      <c r="R9" s="7">
        <v>3.65</v>
      </c>
      <c r="S9" s="5">
        <v>2659.9375</v>
      </c>
      <c r="T9" s="8">
        <v>1.19</v>
      </c>
      <c r="U9" s="5">
        <v>260.16374999999999</v>
      </c>
      <c r="Z9" s="9">
        <v>3.35</v>
      </c>
      <c r="AA9" s="5">
        <v>292.95749999999998</v>
      </c>
      <c r="AB9" s="10">
        <v>1.95</v>
      </c>
      <c r="AC9" s="5">
        <v>153.47718750000001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3514.9734375000003</v>
      </c>
      <c r="AT9" s="11">
        <f t="shared" si="6"/>
        <v>0.16469411305359277</v>
      </c>
      <c r="AU9" s="5">
        <f t="shared" si="7"/>
        <v>164.69411305359276</v>
      </c>
    </row>
    <row r="10" spans="1:47" x14ac:dyDescent="0.25">
      <c r="A10" s="1" t="s">
        <v>76</v>
      </c>
      <c r="B10" s="1" t="s">
        <v>72</v>
      </c>
      <c r="C10" s="1" t="s">
        <v>73</v>
      </c>
      <c r="D10" s="1" t="s">
        <v>67</v>
      </c>
      <c r="E10" s="1" t="s">
        <v>57</v>
      </c>
      <c r="F10" s="1" t="s">
        <v>69</v>
      </c>
      <c r="G10" s="1" t="s">
        <v>52</v>
      </c>
      <c r="H10" s="1" t="s">
        <v>53</v>
      </c>
      <c r="I10" s="2">
        <v>0.65998162264799998</v>
      </c>
      <c r="J10" s="2">
        <v>0.47</v>
      </c>
      <c r="K10" s="2">
        <f t="shared" si="0"/>
        <v>0.47</v>
      </c>
      <c r="L10" s="2">
        <f t="shared" si="1"/>
        <v>0</v>
      </c>
      <c r="Z10" s="9">
        <v>0.47</v>
      </c>
      <c r="AA10" s="5">
        <v>41.101499999999987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41.101499999999987</v>
      </c>
      <c r="AT10" s="11">
        <f t="shared" si="6"/>
        <v>1.9258111641625288E-3</v>
      </c>
      <c r="AU10" s="5">
        <f t="shared" si="7"/>
        <v>1.9258111641625286</v>
      </c>
    </row>
    <row r="11" spans="1:47" x14ac:dyDescent="0.25">
      <c r="A11" s="1" t="s">
        <v>77</v>
      </c>
      <c r="B11" s="1" t="s">
        <v>78</v>
      </c>
      <c r="C11" s="1" t="s">
        <v>79</v>
      </c>
      <c r="D11" s="1" t="s">
        <v>67</v>
      </c>
      <c r="E11" s="1" t="s">
        <v>50</v>
      </c>
      <c r="F11" s="1" t="s">
        <v>80</v>
      </c>
      <c r="G11" s="1" t="s">
        <v>52</v>
      </c>
      <c r="H11" s="1" t="s">
        <v>53</v>
      </c>
      <c r="I11" s="2">
        <v>185.951486182</v>
      </c>
      <c r="J11" s="2">
        <v>37.17</v>
      </c>
      <c r="K11" s="2">
        <f t="shared" si="0"/>
        <v>19.779999999999998</v>
      </c>
      <c r="L11" s="2">
        <f t="shared" si="1"/>
        <v>0.01</v>
      </c>
      <c r="N11" s="4">
        <v>0.74</v>
      </c>
      <c r="O11" s="5">
        <v>1874.79</v>
      </c>
      <c r="P11" s="6">
        <v>7.62</v>
      </c>
      <c r="Q11" s="5">
        <v>13573.125</v>
      </c>
      <c r="R11" s="7">
        <v>9.51</v>
      </c>
      <c r="S11" s="5">
        <v>8316.494999999999</v>
      </c>
      <c r="T11" s="8">
        <v>1.91</v>
      </c>
      <c r="U11" s="5">
        <v>501.08850000000001</v>
      </c>
      <c r="AL11" s="5" t="str">
        <f t="shared" si="2"/>
        <v/>
      </c>
      <c r="AM11" s="3">
        <v>0.01</v>
      </c>
      <c r="AN11" s="5">
        <f t="shared" si="3"/>
        <v>60.44</v>
      </c>
      <c r="AP11" s="5" t="str">
        <f t="shared" si="4"/>
        <v/>
      </c>
      <c r="AS11" s="5">
        <f t="shared" si="5"/>
        <v>24265.498500000002</v>
      </c>
      <c r="AT11" s="11">
        <f t="shared" si="6"/>
        <v>1.1369601575433772</v>
      </c>
      <c r="AU11" s="5">
        <f t="shared" si="7"/>
        <v>1136.9601575433771</v>
      </c>
    </row>
    <row r="12" spans="1:47" x14ac:dyDescent="0.25">
      <c r="A12" s="1" t="s">
        <v>81</v>
      </c>
      <c r="B12" s="1" t="s">
        <v>82</v>
      </c>
      <c r="C12" s="1" t="s">
        <v>83</v>
      </c>
      <c r="D12" s="1" t="s">
        <v>84</v>
      </c>
      <c r="E12" s="1" t="s">
        <v>54</v>
      </c>
      <c r="F12" s="1" t="s">
        <v>80</v>
      </c>
      <c r="G12" s="1" t="s">
        <v>52</v>
      </c>
      <c r="H12" s="1" t="s">
        <v>53</v>
      </c>
      <c r="I12" s="2">
        <v>40.076488192600003</v>
      </c>
      <c r="J12" s="2">
        <v>38.14</v>
      </c>
      <c r="K12" s="2">
        <f t="shared" si="0"/>
        <v>1.84</v>
      </c>
      <c r="L12" s="2">
        <f t="shared" si="1"/>
        <v>0</v>
      </c>
      <c r="T12" s="8">
        <v>1.84</v>
      </c>
      <c r="U12" s="5">
        <v>482.72399999999999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482.72399999999999</v>
      </c>
      <c r="AT12" s="11">
        <f t="shared" si="6"/>
        <v>2.2618037502504601E-2</v>
      </c>
      <c r="AU12" s="5">
        <f t="shared" si="7"/>
        <v>22.618037502504603</v>
      </c>
    </row>
    <row r="13" spans="1:47" x14ac:dyDescent="0.25">
      <c r="A13" s="1" t="s">
        <v>85</v>
      </c>
      <c r="B13" s="1" t="s">
        <v>86</v>
      </c>
      <c r="C13" s="1" t="s">
        <v>87</v>
      </c>
      <c r="D13" s="1" t="s">
        <v>88</v>
      </c>
      <c r="E13" s="1" t="s">
        <v>89</v>
      </c>
      <c r="F13" s="1" t="s">
        <v>90</v>
      </c>
      <c r="G13" s="1" t="s">
        <v>52</v>
      </c>
      <c r="H13" s="1" t="s">
        <v>53</v>
      </c>
      <c r="I13" s="2">
        <v>79.517887839099998</v>
      </c>
      <c r="J13" s="2">
        <v>39.74</v>
      </c>
      <c r="K13" s="2">
        <f t="shared" si="0"/>
        <v>4.09</v>
      </c>
      <c r="L13" s="2">
        <f t="shared" si="1"/>
        <v>0.31</v>
      </c>
      <c r="P13" s="6">
        <v>2.27</v>
      </c>
      <c r="Q13" s="5">
        <v>5391.25</v>
      </c>
      <c r="R13" s="7">
        <v>1.82</v>
      </c>
      <c r="S13" s="5">
        <v>2122.12</v>
      </c>
      <c r="AL13" s="5" t="str">
        <f t="shared" si="2"/>
        <v/>
      </c>
      <c r="AM13" s="3">
        <v>0.13</v>
      </c>
      <c r="AN13" s="5">
        <f t="shared" si="3"/>
        <v>785.72</v>
      </c>
      <c r="AP13" s="5" t="str">
        <f t="shared" si="4"/>
        <v/>
      </c>
      <c r="AQ13" s="2">
        <v>0.18</v>
      </c>
      <c r="AS13" s="5">
        <f t="shared" si="5"/>
        <v>7513.37</v>
      </c>
      <c r="AT13" s="11">
        <f t="shared" si="6"/>
        <v>0.35203902111805707</v>
      </c>
      <c r="AU13" s="5">
        <f t="shared" si="7"/>
        <v>352.03902111805706</v>
      </c>
    </row>
    <row r="14" spans="1:47" x14ac:dyDescent="0.25">
      <c r="A14" s="1" t="s">
        <v>91</v>
      </c>
      <c r="B14" s="1" t="s">
        <v>92</v>
      </c>
      <c r="C14" s="1" t="s">
        <v>93</v>
      </c>
      <c r="D14" s="1" t="s">
        <v>67</v>
      </c>
      <c r="E14" s="1" t="s">
        <v>94</v>
      </c>
      <c r="F14" s="1" t="s">
        <v>90</v>
      </c>
      <c r="G14" s="1" t="s">
        <v>52</v>
      </c>
      <c r="H14" s="1" t="s">
        <v>53</v>
      </c>
      <c r="I14" s="2">
        <v>160.621303224</v>
      </c>
      <c r="J14" s="2">
        <v>40.19</v>
      </c>
      <c r="K14" s="2">
        <f t="shared" si="0"/>
        <v>2.4300000000000002</v>
      </c>
      <c r="L14" s="2">
        <f t="shared" si="1"/>
        <v>0</v>
      </c>
      <c r="P14" s="6">
        <v>0.02</v>
      </c>
      <c r="Q14" s="5">
        <v>47.5</v>
      </c>
      <c r="R14" s="7">
        <v>2.41</v>
      </c>
      <c r="S14" s="5">
        <v>2810.06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2857.56</v>
      </c>
      <c r="AT14" s="11">
        <f t="shared" si="6"/>
        <v>0.13389100033488505</v>
      </c>
      <c r="AU14" s="5">
        <f t="shared" si="7"/>
        <v>133.89100033488506</v>
      </c>
    </row>
    <row r="15" spans="1:47" x14ac:dyDescent="0.25">
      <c r="A15" s="1" t="s">
        <v>91</v>
      </c>
      <c r="B15" s="1" t="s">
        <v>92</v>
      </c>
      <c r="C15" s="1" t="s">
        <v>93</v>
      </c>
      <c r="D15" s="1" t="s">
        <v>67</v>
      </c>
      <c r="E15" s="1" t="s">
        <v>50</v>
      </c>
      <c r="F15" s="1" t="s">
        <v>90</v>
      </c>
      <c r="G15" s="1" t="s">
        <v>52</v>
      </c>
      <c r="H15" s="1" t="s">
        <v>53</v>
      </c>
      <c r="I15" s="2">
        <v>160.621303224</v>
      </c>
      <c r="J15" s="2">
        <v>38.229999999999997</v>
      </c>
      <c r="K15" s="2">
        <f t="shared" si="0"/>
        <v>0.3</v>
      </c>
      <c r="L15" s="2">
        <f t="shared" si="1"/>
        <v>0</v>
      </c>
      <c r="R15" s="7">
        <v>0.3</v>
      </c>
      <c r="S15" s="5">
        <v>349.8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349.8</v>
      </c>
      <c r="AT15" s="11">
        <f t="shared" si="6"/>
        <v>1.6389882248191739E-2</v>
      </c>
      <c r="AU15" s="5">
        <f t="shared" si="7"/>
        <v>16.389882248191739</v>
      </c>
    </row>
    <row r="16" spans="1:47" x14ac:dyDescent="0.25">
      <c r="A16" s="1" t="s">
        <v>95</v>
      </c>
      <c r="B16" s="1" t="s">
        <v>96</v>
      </c>
      <c r="C16" s="1" t="s">
        <v>97</v>
      </c>
      <c r="D16" s="1" t="s">
        <v>98</v>
      </c>
      <c r="E16" s="1" t="s">
        <v>89</v>
      </c>
      <c r="F16" s="1" t="s">
        <v>51</v>
      </c>
      <c r="G16" s="1" t="s">
        <v>52</v>
      </c>
      <c r="H16" s="1" t="s">
        <v>53</v>
      </c>
      <c r="I16" s="2">
        <v>155.92346242299999</v>
      </c>
      <c r="J16" s="2">
        <v>39.24</v>
      </c>
      <c r="K16" s="2">
        <f t="shared" si="0"/>
        <v>36.67</v>
      </c>
      <c r="L16" s="2">
        <f t="shared" si="1"/>
        <v>2.56</v>
      </c>
      <c r="N16" s="4">
        <v>5.43</v>
      </c>
      <c r="O16" s="5">
        <v>13756.905000000001</v>
      </c>
      <c r="P16" s="6">
        <v>24.03</v>
      </c>
      <c r="Q16" s="5">
        <v>44477.8125</v>
      </c>
      <c r="R16" s="7">
        <v>7.2100000000000009</v>
      </c>
      <c r="S16" s="5">
        <v>6687.01</v>
      </c>
      <c r="AL16" s="5" t="str">
        <f t="shared" si="2"/>
        <v/>
      </c>
      <c r="AM16" s="3">
        <v>1.01</v>
      </c>
      <c r="AN16" s="5">
        <f t="shared" si="3"/>
        <v>6104.44</v>
      </c>
      <c r="AP16" s="5" t="str">
        <f t="shared" si="4"/>
        <v/>
      </c>
      <c r="AQ16" s="2">
        <v>1.55</v>
      </c>
      <c r="AS16" s="5">
        <f t="shared" si="5"/>
        <v>64921.727500000001</v>
      </c>
      <c r="AT16" s="11">
        <f t="shared" si="6"/>
        <v>3.0419081448661851</v>
      </c>
      <c r="AU16" s="5">
        <f t="shared" si="7"/>
        <v>3041.908144866185</v>
      </c>
    </row>
    <row r="17" spans="1:47" x14ac:dyDescent="0.25">
      <c r="A17" s="1" t="s">
        <v>95</v>
      </c>
      <c r="B17" s="1" t="s">
        <v>96</v>
      </c>
      <c r="C17" s="1" t="s">
        <v>97</v>
      </c>
      <c r="D17" s="1" t="s">
        <v>98</v>
      </c>
      <c r="E17" s="1" t="s">
        <v>99</v>
      </c>
      <c r="F17" s="1" t="s">
        <v>51</v>
      </c>
      <c r="G17" s="1" t="s">
        <v>52</v>
      </c>
      <c r="H17" s="1" t="s">
        <v>53</v>
      </c>
      <c r="I17" s="2">
        <v>155.92346242299999</v>
      </c>
      <c r="J17" s="2">
        <v>38.25</v>
      </c>
      <c r="K17" s="2">
        <f t="shared" si="0"/>
        <v>38.25</v>
      </c>
      <c r="L17" s="2">
        <f t="shared" si="1"/>
        <v>0</v>
      </c>
      <c r="P17" s="6">
        <v>18.21</v>
      </c>
      <c r="Q17" s="5">
        <v>32436.5625</v>
      </c>
      <c r="R17" s="7">
        <v>20.04</v>
      </c>
      <c r="S17" s="5">
        <v>17524.98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49961.542499999996</v>
      </c>
      <c r="AT17" s="11">
        <f t="shared" si="6"/>
        <v>2.3409485377730905</v>
      </c>
      <c r="AU17" s="5">
        <f t="shared" si="7"/>
        <v>2340.9485377730907</v>
      </c>
    </row>
    <row r="18" spans="1:47" x14ac:dyDescent="0.25">
      <c r="A18" s="1" t="s">
        <v>95</v>
      </c>
      <c r="B18" s="1" t="s">
        <v>96</v>
      </c>
      <c r="C18" s="1" t="s">
        <v>97</v>
      </c>
      <c r="D18" s="1" t="s">
        <v>98</v>
      </c>
      <c r="E18" s="1" t="s">
        <v>61</v>
      </c>
      <c r="F18" s="1" t="s">
        <v>51</v>
      </c>
      <c r="G18" s="1" t="s">
        <v>52</v>
      </c>
      <c r="H18" s="1" t="s">
        <v>53</v>
      </c>
      <c r="I18" s="2">
        <v>155.92346242299999</v>
      </c>
      <c r="J18" s="2">
        <v>32.590000000000003</v>
      </c>
      <c r="K18" s="2">
        <f t="shared" si="0"/>
        <v>24.26</v>
      </c>
      <c r="L18" s="2">
        <f t="shared" si="1"/>
        <v>0</v>
      </c>
      <c r="R18" s="7">
        <v>8.67</v>
      </c>
      <c r="S18" s="5">
        <v>7581.915</v>
      </c>
      <c r="T18" s="8">
        <v>15.42</v>
      </c>
      <c r="U18" s="5">
        <v>4045.4369999999999</v>
      </c>
      <c r="AB18" s="10">
        <v>0.17</v>
      </c>
      <c r="AC18" s="5">
        <v>16.056075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11643.408074999999</v>
      </c>
      <c r="AT18" s="11">
        <f t="shared" si="6"/>
        <v>0.54555199347311278</v>
      </c>
      <c r="AU18" s="5">
        <f t="shared" si="7"/>
        <v>545.55199347311282</v>
      </c>
    </row>
    <row r="19" spans="1:47" x14ac:dyDescent="0.25">
      <c r="A19" s="1" t="s">
        <v>95</v>
      </c>
      <c r="B19" s="1" t="s">
        <v>96</v>
      </c>
      <c r="C19" s="1" t="s">
        <v>97</v>
      </c>
      <c r="D19" s="1" t="s">
        <v>98</v>
      </c>
      <c r="E19" s="1" t="s">
        <v>63</v>
      </c>
      <c r="F19" s="1" t="s">
        <v>51</v>
      </c>
      <c r="G19" s="1" t="s">
        <v>52</v>
      </c>
      <c r="H19" s="1" t="s">
        <v>53</v>
      </c>
      <c r="I19" s="2">
        <v>155.92346242299999</v>
      </c>
      <c r="J19" s="2">
        <v>37.29</v>
      </c>
      <c r="K19" s="2">
        <f t="shared" si="0"/>
        <v>34.879999999999995</v>
      </c>
      <c r="L19" s="2">
        <f t="shared" si="1"/>
        <v>2.4</v>
      </c>
      <c r="N19" s="4">
        <v>9.1199999999999992</v>
      </c>
      <c r="O19" s="5">
        <v>23105.52</v>
      </c>
      <c r="P19" s="6">
        <v>16.72</v>
      </c>
      <c r="Q19" s="5">
        <v>29782.5</v>
      </c>
      <c r="R19" s="7">
        <v>8.69</v>
      </c>
      <c r="S19" s="5">
        <v>7599.4049999999997</v>
      </c>
      <c r="T19" s="8">
        <v>0.35</v>
      </c>
      <c r="U19" s="5">
        <v>91.822500000000005</v>
      </c>
      <c r="AL19" s="5" t="str">
        <f t="shared" si="2"/>
        <v/>
      </c>
      <c r="AM19" s="3">
        <v>0.96</v>
      </c>
      <c r="AN19" s="5">
        <f t="shared" si="3"/>
        <v>5802.24</v>
      </c>
      <c r="AP19" s="5" t="str">
        <f t="shared" si="4"/>
        <v/>
      </c>
      <c r="AQ19" s="2">
        <v>1.44</v>
      </c>
      <c r="AS19" s="5">
        <f t="shared" si="5"/>
        <v>60579.247500000005</v>
      </c>
      <c r="AT19" s="11">
        <f t="shared" si="6"/>
        <v>2.8384412041425495</v>
      </c>
      <c r="AU19" s="5">
        <f t="shared" si="7"/>
        <v>2838.4412041425494</v>
      </c>
    </row>
    <row r="20" spans="1:47" x14ac:dyDescent="0.25">
      <c r="A20" s="1" t="s">
        <v>100</v>
      </c>
      <c r="B20" s="1" t="s">
        <v>101</v>
      </c>
      <c r="C20" s="1" t="s">
        <v>102</v>
      </c>
      <c r="D20" s="1" t="s">
        <v>67</v>
      </c>
      <c r="E20" s="1" t="s">
        <v>61</v>
      </c>
      <c r="F20" s="1" t="s">
        <v>51</v>
      </c>
      <c r="G20" s="1" t="s">
        <v>52</v>
      </c>
      <c r="H20" s="1" t="s">
        <v>53</v>
      </c>
      <c r="I20" s="2">
        <v>5.1547717473599999</v>
      </c>
      <c r="J20" s="2">
        <v>3.73</v>
      </c>
      <c r="K20" s="2">
        <f t="shared" si="0"/>
        <v>0.68</v>
      </c>
      <c r="L20" s="2">
        <f t="shared" si="1"/>
        <v>0</v>
      </c>
      <c r="AB20" s="10">
        <v>0.68</v>
      </c>
      <c r="AC20" s="5">
        <v>64.224300000000014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64.224300000000014</v>
      </c>
      <c r="AT20" s="11">
        <f t="shared" si="6"/>
        <v>3.0092301728774757E-3</v>
      </c>
      <c r="AU20" s="5">
        <f t="shared" si="7"/>
        <v>3.0092301728774755</v>
      </c>
    </row>
    <row r="21" spans="1:47" x14ac:dyDescent="0.25">
      <c r="A21" s="1" t="s">
        <v>103</v>
      </c>
      <c r="B21" s="1" t="s">
        <v>86</v>
      </c>
      <c r="C21" s="1" t="s">
        <v>87</v>
      </c>
      <c r="D21" s="1" t="s">
        <v>88</v>
      </c>
      <c r="E21" s="1" t="s">
        <v>104</v>
      </c>
      <c r="F21" s="1" t="s">
        <v>51</v>
      </c>
      <c r="G21" s="1" t="s">
        <v>52</v>
      </c>
      <c r="H21" s="1" t="s">
        <v>53</v>
      </c>
      <c r="I21" s="2">
        <v>161.058039385</v>
      </c>
      <c r="J21" s="2">
        <v>38.340000000000003</v>
      </c>
      <c r="K21" s="2">
        <f t="shared" si="0"/>
        <v>38.339999999999996</v>
      </c>
      <c r="L21" s="2">
        <f t="shared" si="1"/>
        <v>0</v>
      </c>
      <c r="P21" s="6">
        <v>15.48</v>
      </c>
      <c r="Q21" s="5">
        <v>29438.125</v>
      </c>
      <c r="R21" s="7">
        <v>20.309999999999999</v>
      </c>
      <c r="S21" s="5">
        <v>21270.755000000001</v>
      </c>
      <c r="T21" s="8">
        <v>2.5499999999999998</v>
      </c>
      <c r="U21" s="5">
        <v>891.99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51600.87</v>
      </c>
      <c r="AT21" s="11">
        <f t="shared" si="6"/>
        <v>2.4177592430081467</v>
      </c>
      <c r="AU21" s="5">
        <f t="shared" si="7"/>
        <v>2417.7592430081468</v>
      </c>
    </row>
    <row r="22" spans="1:47" x14ac:dyDescent="0.25">
      <c r="A22" s="1" t="s">
        <v>103</v>
      </c>
      <c r="B22" s="1" t="s">
        <v>86</v>
      </c>
      <c r="C22" s="1" t="s">
        <v>87</v>
      </c>
      <c r="D22" s="1" t="s">
        <v>88</v>
      </c>
      <c r="E22" s="1" t="s">
        <v>94</v>
      </c>
      <c r="F22" s="1" t="s">
        <v>51</v>
      </c>
      <c r="G22" s="1" t="s">
        <v>52</v>
      </c>
      <c r="H22" s="1" t="s">
        <v>53</v>
      </c>
      <c r="I22" s="2">
        <v>161.058039385</v>
      </c>
      <c r="J22" s="2">
        <v>39.270000000000003</v>
      </c>
      <c r="K22" s="2">
        <f t="shared" si="0"/>
        <v>39.25</v>
      </c>
      <c r="L22" s="2">
        <f t="shared" si="1"/>
        <v>0.02</v>
      </c>
      <c r="N22" s="4">
        <v>1.21</v>
      </c>
      <c r="O22" s="5">
        <v>4087.38</v>
      </c>
      <c r="P22" s="6">
        <v>20.64</v>
      </c>
      <c r="Q22" s="5">
        <v>49020</v>
      </c>
      <c r="R22" s="7">
        <v>15.89</v>
      </c>
      <c r="S22" s="5">
        <v>18498.59</v>
      </c>
      <c r="T22" s="8">
        <v>1.51</v>
      </c>
      <c r="U22" s="5">
        <v>528.19799999999998</v>
      </c>
      <c r="AL22" s="5" t="str">
        <f t="shared" si="2"/>
        <v/>
      </c>
      <c r="AM22" s="3">
        <v>0.02</v>
      </c>
      <c r="AN22" s="5">
        <f t="shared" si="3"/>
        <v>120.88</v>
      </c>
      <c r="AP22" s="5" t="str">
        <f t="shared" si="4"/>
        <v/>
      </c>
      <c r="AS22" s="5">
        <f t="shared" si="5"/>
        <v>72134.168000000005</v>
      </c>
      <c r="AT22" s="11">
        <f t="shared" si="6"/>
        <v>3.3798471114673552</v>
      </c>
      <c r="AU22" s="5">
        <f t="shared" si="7"/>
        <v>3379.8471114673553</v>
      </c>
    </row>
    <row r="23" spans="1:47" x14ac:dyDescent="0.25">
      <c r="A23" s="1" t="s">
        <v>103</v>
      </c>
      <c r="B23" s="1" t="s">
        <v>86</v>
      </c>
      <c r="C23" s="1" t="s">
        <v>87</v>
      </c>
      <c r="D23" s="1" t="s">
        <v>88</v>
      </c>
      <c r="E23" s="1" t="s">
        <v>105</v>
      </c>
      <c r="F23" s="1" t="s">
        <v>51</v>
      </c>
      <c r="G23" s="1" t="s">
        <v>52</v>
      </c>
      <c r="H23" s="1" t="s">
        <v>53</v>
      </c>
      <c r="I23" s="2">
        <v>161.058039385</v>
      </c>
      <c r="J23" s="2">
        <v>38.270000000000003</v>
      </c>
      <c r="K23" s="2">
        <f t="shared" si="0"/>
        <v>10.16</v>
      </c>
      <c r="L23" s="2">
        <f t="shared" si="1"/>
        <v>0</v>
      </c>
      <c r="R23" s="7">
        <v>9.34</v>
      </c>
      <c r="S23" s="5">
        <v>8182.4049999999997</v>
      </c>
      <c r="T23" s="8">
        <v>0.82000000000000006</v>
      </c>
      <c r="U23" s="5">
        <v>218.625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8401.0299999999988</v>
      </c>
      <c r="AT23" s="11">
        <f t="shared" si="6"/>
        <v>0.39363033866073821</v>
      </c>
      <c r="AU23" s="5">
        <f t="shared" si="7"/>
        <v>393.63033866073818</v>
      </c>
    </row>
    <row r="24" spans="1:47" x14ac:dyDescent="0.25">
      <c r="A24" s="1" t="s">
        <v>103</v>
      </c>
      <c r="B24" s="1" t="s">
        <v>86</v>
      </c>
      <c r="C24" s="1" t="s">
        <v>87</v>
      </c>
      <c r="D24" s="1" t="s">
        <v>88</v>
      </c>
      <c r="E24" s="1" t="s">
        <v>106</v>
      </c>
      <c r="F24" s="1" t="s">
        <v>51</v>
      </c>
      <c r="G24" s="1" t="s">
        <v>52</v>
      </c>
      <c r="H24" s="1" t="s">
        <v>53</v>
      </c>
      <c r="I24" s="2">
        <v>161.058039385</v>
      </c>
      <c r="J24" s="2">
        <v>40.14</v>
      </c>
      <c r="K24" s="2">
        <f t="shared" ref="K24:K53" si="8">SUM(N24,P24,R24,T24,V24,X24,Z24,AB24,AE24,AG24,AI24)</f>
        <v>13.78</v>
      </c>
      <c r="L24" s="2">
        <f t="shared" ref="L24:L53" si="9">SUM(M24,AD24,AK24,AM24,AO24,AQ24,AR24)</f>
        <v>1.25</v>
      </c>
      <c r="P24" s="6">
        <v>8.68</v>
      </c>
      <c r="Q24" s="5">
        <v>20615</v>
      </c>
      <c r="R24" s="7">
        <v>5.0999999999999996</v>
      </c>
      <c r="S24" s="5">
        <v>5946.5999999999995</v>
      </c>
      <c r="AL24" s="5" t="str">
        <f t="shared" ref="AL24:AL53" si="10">IF(AK24&gt;0,AK24*$AL$1,"")</f>
        <v/>
      </c>
      <c r="AM24" s="3">
        <v>0.5</v>
      </c>
      <c r="AN24" s="5">
        <f t="shared" ref="AN24:AN53" si="11">IF(AM24&gt;0,AM24*$AN$1,"")</f>
        <v>3022</v>
      </c>
      <c r="AP24" s="5" t="str">
        <f t="shared" ref="AP24:AP53" si="12">IF(AO24&gt;0,AO24*$AP$1,"")</f>
        <v/>
      </c>
      <c r="AQ24" s="2">
        <v>0.75</v>
      </c>
      <c r="AS24" s="5">
        <f t="shared" ref="AS24:AS53" si="13">SUM(O24,Q24,S24,U24,W24,Y24,AA24,AC24,AF24,AH24,AJ24)</f>
        <v>26561.599999999999</v>
      </c>
      <c r="AT24" s="11">
        <f t="shared" si="6"/>
        <v>1.2445440146471403</v>
      </c>
      <c r="AU24" s="5">
        <f t="shared" ref="AU24:AU53" si="14">(AT24/100)*$AU$1</f>
        <v>1244.5440146471403</v>
      </c>
    </row>
    <row r="25" spans="1:47" x14ac:dyDescent="0.25">
      <c r="A25" s="1" t="s">
        <v>107</v>
      </c>
      <c r="B25" s="1" t="s">
        <v>108</v>
      </c>
      <c r="C25" s="1" t="s">
        <v>109</v>
      </c>
      <c r="D25" s="1" t="s">
        <v>67</v>
      </c>
      <c r="E25" s="1" t="s">
        <v>68</v>
      </c>
      <c r="F25" s="1" t="s">
        <v>51</v>
      </c>
      <c r="G25" s="1" t="s">
        <v>52</v>
      </c>
      <c r="H25" s="1" t="s">
        <v>53</v>
      </c>
      <c r="I25" s="2">
        <v>161.70671660900001</v>
      </c>
      <c r="J25" s="2">
        <v>40.5</v>
      </c>
      <c r="K25" s="2">
        <f t="shared" si="8"/>
        <v>36.619999999999997</v>
      </c>
      <c r="L25" s="2">
        <f t="shared" si="9"/>
        <v>3.3099999999999996</v>
      </c>
      <c r="N25" s="4">
        <v>1.1599999999999999</v>
      </c>
      <c r="O25" s="5">
        <v>3918.48</v>
      </c>
      <c r="P25" s="6">
        <v>28.55</v>
      </c>
      <c r="Q25" s="5">
        <v>67806.25</v>
      </c>
      <c r="R25" s="7">
        <v>3.49</v>
      </c>
      <c r="S25" s="5">
        <v>4069.34</v>
      </c>
      <c r="T25" s="8">
        <v>0.57999999999999996</v>
      </c>
      <c r="U25" s="5">
        <v>202.88399999999999</v>
      </c>
      <c r="Z25" s="9">
        <v>0.15</v>
      </c>
      <c r="AA25" s="5">
        <v>20.988</v>
      </c>
      <c r="AB25" s="10">
        <v>2.69</v>
      </c>
      <c r="AC25" s="5">
        <v>338.75170000000003</v>
      </c>
      <c r="AK25" s="3">
        <v>0.16</v>
      </c>
      <c r="AL25" s="5">
        <f t="shared" si="10"/>
        <v>580.22400000000005</v>
      </c>
      <c r="AM25" s="3">
        <v>1.1599999999999999</v>
      </c>
      <c r="AN25" s="5">
        <f t="shared" si="11"/>
        <v>7011.04</v>
      </c>
      <c r="AP25" s="5" t="str">
        <f t="shared" si="12"/>
        <v/>
      </c>
      <c r="AQ25" s="2">
        <v>1.99</v>
      </c>
      <c r="AS25" s="5">
        <f t="shared" si="13"/>
        <v>76356.693699999989</v>
      </c>
      <c r="AT25" s="11">
        <f t="shared" si="6"/>
        <v>3.5776935923506112</v>
      </c>
      <c r="AU25" s="5">
        <f t="shared" si="14"/>
        <v>3577.6935923506117</v>
      </c>
    </row>
    <row r="26" spans="1:47" x14ac:dyDescent="0.25">
      <c r="A26" s="1" t="s">
        <v>107</v>
      </c>
      <c r="B26" s="1" t="s">
        <v>108</v>
      </c>
      <c r="C26" s="1" t="s">
        <v>109</v>
      </c>
      <c r="D26" s="1" t="s">
        <v>67</v>
      </c>
      <c r="E26" s="1" t="s">
        <v>70</v>
      </c>
      <c r="F26" s="1" t="s">
        <v>51</v>
      </c>
      <c r="G26" s="1" t="s">
        <v>52</v>
      </c>
      <c r="H26" s="1" t="s">
        <v>53</v>
      </c>
      <c r="I26" s="2">
        <v>161.70671660900001</v>
      </c>
      <c r="J26" s="2">
        <v>38.42</v>
      </c>
      <c r="K26" s="2">
        <f t="shared" si="8"/>
        <v>38.42</v>
      </c>
      <c r="L26" s="2">
        <f t="shared" si="9"/>
        <v>0</v>
      </c>
      <c r="P26" s="6">
        <v>1.0900000000000001</v>
      </c>
      <c r="Q26" s="5">
        <v>2588.75</v>
      </c>
      <c r="R26" s="7">
        <v>22.38</v>
      </c>
      <c r="S26" s="5">
        <v>21623.47</v>
      </c>
      <c r="T26" s="8">
        <v>11.23</v>
      </c>
      <c r="U26" s="5">
        <v>3484.0079999999998</v>
      </c>
      <c r="Z26" s="9">
        <v>1.76</v>
      </c>
      <c r="AA26" s="5">
        <v>239.613</v>
      </c>
      <c r="AB26" s="10">
        <v>1.96</v>
      </c>
      <c r="AC26" s="5">
        <v>246.8228</v>
      </c>
      <c r="AL26" s="5" t="str">
        <f t="shared" si="10"/>
        <v/>
      </c>
      <c r="AN26" s="5" t="str">
        <f t="shared" si="11"/>
        <v/>
      </c>
      <c r="AP26" s="5" t="str">
        <f t="shared" si="12"/>
        <v/>
      </c>
      <c r="AS26" s="5">
        <f t="shared" si="13"/>
        <v>28182.663800000006</v>
      </c>
      <c r="AT26" s="11">
        <f t="shared" si="6"/>
        <v>1.3204989740491024</v>
      </c>
      <c r="AU26" s="5">
        <f t="shared" si="14"/>
        <v>1320.4989740491026</v>
      </c>
    </row>
    <row r="27" spans="1:47" x14ac:dyDescent="0.25">
      <c r="A27" s="1" t="s">
        <v>107</v>
      </c>
      <c r="B27" s="1" t="s">
        <v>108</v>
      </c>
      <c r="C27" s="1" t="s">
        <v>109</v>
      </c>
      <c r="D27" s="1" t="s">
        <v>67</v>
      </c>
      <c r="E27" s="1" t="s">
        <v>55</v>
      </c>
      <c r="F27" s="1" t="s">
        <v>51</v>
      </c>
      <c r="G27" s="1" t="s">
        <v>52</v>
      </c>
      <c r="H27" s="1" t="s">
        <v>53</v>
      </c>
      <c r="I27" s="2">
        <v>161.70671660900001</v>
      </c>
      <c r="J27" s="2">
        <v>34.96</v>
      </c>
      <c r="K27" s="2">
        <f t="shared" si="8"/>
        <v>32.58</v>
      </c>
      <c r="L27" s="2">
        <f t="shared" si="9"/>
        <v>2.38</v>
      </c>
      <c r="N27" s="4">
        <v>2.2000000000000002</v>
      </c>
      <c r="O27" s="5">
        <v>7431.6</v>
      </c>
      <c r="P27" s="6">
        <v>24.9</v>
      </c>
      <c r="Q27" s="5">
        <v>59137.5</v>
      </c>
      <c r="R27" s="7">
        <v>5.46</v>
      </c>
      <c r="S27" s="5">
        <v>6366.36</v>
      </c>
      <c r="Z27" s="9">
        <v>0.02</v>
      </c>
      <c r="AA27" s="5">
        <v>2.7984</v>
      </c>
      <c r="AL27" s="5" t="str">
        <f t="shared" si="10"/>
        <v/>
      </c>
      <c r="AM27" s="3">
        <v>0.95</v>
      </c>
      <c r="AN27" s="5">
        <f t="shared" si="11"/>
        <v>5741.8</v>
      </c>
      <c r="AP27" s="5" t="str">
        <f t="shared" si="12"/>
        <v/>
      </c>
      <c r="AQ27" s="2">
        <v>1.43</v>
      </c>
      <c r="AS27" s="5">
        <f t="shared" si="13"/>
        <v>72938.258400000006</v>
      </c>
      <c r="AT27" s="11">
        <f t="shared" si="6"/>
        <v>3.4175227746260211</v>
      </c>
      <c r="AU27" s="5">
        <f t="shared" si="14"/>
        <v>3417.5227746260207</v>
      </c>
    </row>
    <row r="28" spans="1:47" x14ac:dyDescent="0.25">
      <c r="A28" s="1" t="s">
        <v>107</v>
      </c>
      <c r="B28" s="1" t="s">
        <v>108</v>
      </c>
      <c r="C28" s="1" t="s">
        <v>109</v>
      </c>
      <c r="D28" s="1" t="s">
        <v>67</v>
      </c>
      <c r="E28" s="1" t="s">
        <v>57</v>
      </c>
      <c r="F28" s="1" t="s">
        <v>51</v>
      </c>
      <c r="G28" s="1" t="s">
        <v>52</v>
      </c>
      <c r="H28" s="1" t="s">
        <v>53</v>
      </c>
      <c r="I28" s="2">
        <v>161.70671660900001</v>
      </c>
      <c r="J28" s="2">
        <v>38.43</v>
      </c>
      <c r="K28" s="2">
        <f t="shared" si="8"/>
        <v>35.529999999999994</v>
      </c>
      <c r="L28" s="2">
        <f t="shared" si="9"/>
        <v>1.03</v>
      </c>
      <c r="N28" s="4">
        <v>0.96</v>
      </c>
      <c r="O28" s="5">
        <v>3242.88</v>
      </c>
      <c r="P28" s="6">
        <v>12.12</v>
      </c>
      <c r="Q28" s="5">
        <v>28785</v>
      </c>
      <c r="R28" s="7">
        <v>20.63</v>
      </c>
      <c r="S28" s="5">
        <v>24054.58</v>
      </c>
      <c r="T28" s="8">
        <v>1.79</v>
      </c>
      <c r="U28" s="5">
        <v>626.14200000000005</v>
      </c>
      <c r="Z28" s="9">
        <v>0.03</v>
      </c>
      <c r="AA28" s="5">
        <v>4.1976000000000004</v>
      </c>
      <c r="AL28" s="5" t="str">
        <f t="shared" si="10"/>
        <v/>
      </c>
      <c r="AM28" s="3">
        <v>0.41</v>
      </c>
      <c r="AN28" s="5">
        <f t="shared" si="11"/>
        <v>2478.04</v>
      </c>
      <c r="AP28" s="5" t="str">
        <f t="shared" si="12"/>
        <v/>
      </c>
      <c r="AQ28" s="2">
        <v>0.62</v>
      </c>
      <c r="AS28" s="5">
        <f t="shared" si="13"/>
        <v>56712.799600000006</v>
      </c>
      <c r="AT28" s="11">
        <f t="shared" si="6"/>
        <v>2.6572787518847791</v>
      </c>
      <c r="AU28" s="5">
        <f t="shared" si="14"/>
        <v>2657.278751884779</v>
      </c>
    </row>
    <row r="29" spans="1:47" x14ac:dyDescent="0.25">
      <c r="A29" s="1" t="s">
        <v>110</v>
      </c>
      <c r="B29" s="1" t="s">
        <v>72</v>
      </c>
      <c r="C29" s="1" t="s">
        <v>73</v>
      </c>
      <c r="D29" s="1" t="s">
        <v>67</v>
      </c>
      <c r="E29" s="1" t="s">
        <v>50</v>
      </c>
      <c r="F29" s="1" t="s">
        <v>51</v>
      </c>
      <c r="G29" s="1" t="s">
        <v>52</v>
      </c>
      <c r="H29" s="1" t="s">
        <v>53</v>
      </c>
      <c r="I29" s="2">
        <v>80.719367178799999</v>
      </c>
      <c r="J29" s="2">
        <v>38.33</v>
      </c>
      <c r="K29" s="2">
        <f t="shared" si="8"/>
        <v>36.450000000000003</v>
      </c>
      <c r="L29" s="2">
        <f t="shared" si="9"/>
        <v>1.88</v>
      </c>
      <c r="P29" s="6">
        <v>22.85</v>
      </c>
      <c r="Q29" s="5">
        <v>54268.75</v>
      </c>
      <c r="R29" s="7">
        <v>13.58</v>
      </c>
      <c r="S29" s="5">
        <v>15834.28</v>
      </c>
      <c r="T29" s="8">
        <v>0.02</v>
      </c>
      <c r="U29" s="5">
        <v>6.9960000000000004</v>
      </c>
      <c r="AL29" s="5" t="str">
        <f t="shared" si="10"/>
        <v/>
      </c>
      <c r="AM29" s="3">
        <v>0.49</v>
      </c>
      <c r="AN29" s="5">
        <f t="shared" si="11"/>
        <v>2961.56</v>
      </c>
      <c r="AP29" s="5" t="str">
        <f t="shared" si="12"/>
        <v/>
      </c>
      <c r="AQ29" s="2">
        <v>1.39</v>
      </c>
      <c r="AS29" s="5">
        <f t="shared" si="13"/>
        <v>70110.025999999998</v>
      </c>
      <c r="AT29" s="11">
        <f t="shared" si="6"/>
        <v>3.2850059192614673</v>
      </c>
      <c r="AU29" s="5">
        <f t="shared" si="14"/>
        <v>3285.0059192614676</v>
      </c>
    </row>
    <row r="30" spans="1:47" x14ac:dyDescent="0.25">
      <c r="A30" s="1" t="s">
        <v>110</v>
      </c>
      <c r="B30" s="1" t="s">
        <v>72</v>
      </c>
      <c r="C30" s="1" t="s">
        <v>73</v>
      </c>
      <c r="D30" s="1" t="s">
        <v>67</v>
      </c>
      <c r="E30" s="1" t="s">
        <v>54</v>
      </c>
      <c r="F30" s="1" t="s">
        <v>51</v>
      </c>
      <c r="G30" s="1" t="s">
        <v>52</v>
      </c>
      <c r="H30" s="1" t="s">
        <v>53</v>
      </c>
      <c r="I30" s="2">
        <v>80.719367178799999</v>
      </c>
      <c r="J30" s="2">
        <v>37.85</v>
      </c>
      <c r="K30" s="2">
        <f t="shared" si="8"/>
        <v>34.979999999999997</v>
      </c>
      <c r="L30" s="2">
        <f t="shared" si="9"/>
        <v>2.86</v>
      </c>
      <c r="N30" s="4">
        <v>6.51</v>
      </c>
      <c r="O30" s="5">
        <v>21990.78</v>
      </c>
      <c r="P30" s="6">
        <v>22.58</v>
      </c>
      <c r="Q30" s="5">
        <v>53627.499999999993</v>
      </c>
      <c r="R30" s="7">
        <v>4.57</v>
      </c>
      <c r="S30" s="5">
        <v>5328.62</v>
      </c>
      <c r="T30" s="8">
        <v>1.32</v>
      </c>
      <c r="U30" s="5">
        <v>461.73599999999999</v>
      </c>
      <c r="AL30" s="5" t="str">
        <f t="shared" si="10"/>
        <v/>
      </c>
      <c r="AM30" s="3">
        <v>0.81</v>
      </c>
      <c r="AN30" s="5">
        <f t="shared" si="11"/>
        <v>4895.6400000000003</v>
      </c>
      <c r="AP30" s="5" t="str">
        <f t="shared" si="12"/>
        <v/>
      </c>
      <c r="AQ30" s="2">
        <v>2.0499999999999998</v>
      </c>
      <c r="AS30" s="5">
        <f t="shared" si="13"/>
        <v>81408.635999999999</v>
      </c>
      <c r="AT30" s="11">
        <f t="shared" si="6"/>
        <v>3.8144023957287101</v>
      </c>
      <c r="AU30" s="5">
        <f t="shared" si="14"/>
        <v>3814.4023957287104</v>
      </c>
    </row>
    <row r="31" spans="1:47" x14ac:dyDescent="0.25">
      <c r="A31" s="1" t="s">
        <v>111</v>
      </c>
      <c r="B31" s="1" t="s">
        <v>112</v>
      </c>
      <c r="C31" s="1" t="s">
        <v>113</v>
      </c>
      <c r="D31" s="1" t="s">
        <v>114</v>
      </c>
      <c r="E31" s="1" t="s">
        <v>61</v>
      </c>
      <c r="F31" s="1" t="s">
        <v>56</v>
      </c>
      <c r="G31" s="1" t="s">
        <v>52</v>
      </c>
      <c r="H31" s="1" t="s">
        <v>53</v>
      </c>
      <c r="I31" s="2">
        <v>111.65128783599999</v>
      </c>
      <c r="J31" s="2">
        <v>38.07</v>
      </c>
      <c r="K31" s="2">
        <f t="shared" si="8"/>
        <v>0.91</v>
      </c>
      <c r="L31" s="2">
        <f t="shared" si="9"/>
        <v>0</v>
      </c>
      <c r="R31" s="7">
        <v>0.91</v>
      </c>
      <c r="S31" s="5">
        <v>663.16250000000002</v>
      </c>
      <c r="AL31" s="5" t="str">
        <f t="shared" si="10"/>
        <v/>
      </c>
      <c r="AN31" s="5" t="str">
        <f t="shared" si="11"/>
        <v/>
      </c>
      <c r="AP31" s="5" t="str">
        <f t="shared" si="12"/>
        <v/>
      </c>
      <c r="AS31" s="5">
        <f t="shared" si="13"/>
        <v>663.16250000000002</v>
      </c>
      <c r="AT31" s="11">
        <f t="shared" si="6"/>
        <v>3.1072485095530174E-2</v>
      </c>
      <c r="AU31" s="5">
        <f t="shared" si="14"/>
        <v>31.072485095530173</v>
      </c>
    </row>
    <row r="32" spans="1:47" x14ac:dyDescent="0.25">
      <c r="A32" s="1" t="s">
        <v>115</v>
      </c>
      <c r="B32" s="1" t="s">
        <v>72</v>
      </c>
      <c r="C32" s="1" t="s">
        <v>73</v>
      </c>
      <c r="D32" s="1" t="s">
        <v>67</v>
      </c>
      <c r="E32" s="1" t="s">
        <v>58</v>
      </c>
      <c r="F32" s="1" t="s">
        <v>56</v>
      </c>
      <c r="G32" s="1" t="s">
        <v>52</v>
      </c>
      <c r="H32" s="1" t="s">
        <v>53</v>
      </c>
      <c r="I32" s="2">
        <v>160.31697744900001</v>
      </c>
      <c r="J32" s="2">
        <v>37.159999999999997</v>
      </c>
      <c r="K32" s="2">
        <f t="shared" si="8"/>
        <v>37.159999999999997</v>
      </c>
      <c r="L32" s="2">
        <f t="shared" si="9"/>
        <v>0</v>
      </c>
      <c r="P32" s="6">
        <v>16.61</v>
      </c>
      <c r="Q32" s="5">
        <v>24655.46875</v>
      </c>
      <c r="R32" s="7">
        <v>20.55</v>
      </c>
      <c r="S32" s="5">
        <v>15041.4</v>
      </c>
      <c r="AL32" s="5" t="str">
        <f t="shared" si="10"/>
        <v/>
      </c>
      <c r="AN32" s="5" t="str">
        <f t="shared" si="11"/>
        <v/>
      </c>
      <c r="AP32" s="5" t="str">
        <f t="shared" si="12"/>
        <v/>
      </c>
      <c r="AS32" s="5">
        <f t="shared" si="13"/>
        <v>39696.868750000001</v>
      </c>
      <c r="AT32" s="11">
        <f t="shared" si="6"/>
        <v>1.8599971539005788</v>
      </c>
      <c r="AU32" s="5">
        <f t="shared" si="14"/>
        <v>1859.9971539005787</v>
      </c>
    </row>
    <row r="33" spans="1:47" x14ac:dyDescent="0.25">
      <c r="A33" s="1" t="s">
        <v>115</v>
      </c>
      <c r="B33" s="1" t="s">
        <v>72</v>
      </c>
      <c r="C33" s="1" t="s">
        <v>73</v>
      </c>
      <c r="D33" s="1" t="s">
        <v>67</v>
      </c>
      <c r="E33" s="1" t="s">
        <v>60</v>
      </c>
      <c r="F33" s="1" t="s">
        <v>56</v>
      </c>
      <c r="G33" s="1" t="s">
        <v>52</v>
      </c>
      <c r="H33" s="1" t="s">
        <v>53</v>
      </c>
      <c r="I33" s="2">
        <v>160.31697744900001</v>
      </c>
      <c r="J33" s="2">
        <v>38.119999999999997</v>
      </c>
      <c r="K33" s="2">
        <f t="shared" si="8"/>
        <v>37.83</v>
      </c>
      <c r="L33" s="2">
        <f t="shared" si="9"/>
        <v>0</v>
      </c>
      <c r="P33" s="6">
        <v>2.0099999999999998</v>
      </c>
      <c r="Q33" s="5">
        <v>2983.59375</v>
      </c>
      <c r="R33" s="7">
        <v>35.82</v>
      </c>
      <c r="S33" s="5">
        <v>26103.825000000001</v>
      </c>
      <c r="AL33" s="5" t="str">
        <f t="shared" si="10"/>
        <v/>
      </c>
      <c r="AN33" s="5" t="str">
        <f t="shared" si="11"/>
        <v/>
      </c>
      <c r="AP33" s="5" t="str">
        <f t="shared" si="12"/>
        <v/>
      </c>
      <c r="AS33" s="5">
        <f t="shared" si="13"/>
        <v>29087.418750000001</v>
      </c>
      <c r="AT33" s="11">
        <f t="shared" si="6"/>
        <v>1.3628912756327747</v>
      </c>
      <c r="AU33" s="5">
        <f t="shared" si="14"/>
        <v>1362.8912756327748</v>
      </c>
    </row>
    <row r="34" spans="1:47" x14ac:dyDescent="0.25">
      <c r="A34" s="1" t="s">
        <v>115</v>
      </c>
      <c r="B34" s="1" t="s">
        <v>72</v>
      </c>
      <c r="C34" s="1" t="s">
        <v>73</v>
      </c>
      <c r="D34" s="1" t="s">
        <v>67</v>
      </c>
      <c r="E34" s="1" t="s">
        <v>105</v>
      </c>
      <c r="F34" s="1" t="s">
        <v>56</v>
      </c>
      <c r="G34" s="1" t="s">
        <v>52</v>
      </c>
      <c r="H34" s="1" t="s">
        <v>53</v>
      </c>
      <c r="I34" s="2">
        <v>160.31697744900001</v>
      </c>
      <c r="J34" s="2">
        <v>40.1</v>
      </c>
      <c r="K34" s="2">
        <f t="shared" si="8"/>
        <v>37.99</v>
      </c>
      <c r="L34" s="2">
        <f t="shared" si="9"/>
        <v>0.5</v>
      </c>
      <c r="N34" s="4">
        <v>1.93</v>
      </c>
      <c r="O34" s="5">
        <v>4074.7125000000001</v>
      </c>
      <c r="P34" s="6">
        <v>19.72</v>
      </c>
      <c r="Q34" s="5">
        <v>29271.875</v>
      </c>
      <c r="R34" s="7">
        <v>14.74</v>
      </c>
      <c r="S34" s="5">
        <v>10741.775</v>
      </c>
      <c r="T34" s="8">
        <v>1.6</v>
      </c>
      <c r="U34" s="5">
        <v>349.8</v>
      </c>
      <c r="AL34" s="5" t="str">
        <f t="shared" si="10"/>
        <v/>
      </c>
      <c r="AM34" s="3">
        <v>0.22</v>
      </c>
      <c r="AN34" s="5">
        <f t="shared" si="11"/>
        <v>1329.68</v>
      </c>
      <c r="AP34" s="5" t="str">
        <f t="shared" si="12"/>
        <v/>
      </c>
      <c r="AQ34" s="2">
        <v>0.28000000000000003</v>
      </c>
      <c r="AS34" s="5">
        <f t="shared" si="13"/>
        <v>44438.162500000006</v>
      </c>
      <c r="AT34" s="11">
        <f t="shared" si="6"/>
        <v>2.0821505165837908</v>
      </c>
      <c r="AU34" s="5">
        <f t="shared" si="14"/>
        <v>2082.1505165837907</v>
      </c>
    </row>
    <row r="35" spans="1:47" x14ac:dyDescent="0.25">
      <c r="A35" s="1" t="s">
        <v>115</v>
      </c>
      <c r="B35" s="1" t="s">
        <v>72</v>
      </c>
      <c r="C35" s="1" t="s">
        <v>73</v>
      </c>
      <c r="D35" s="1" t="s">
        <v>67</v>
      </c>
      <c r="E35" s="1" t="s">
        <v>106</v>
      </c>
      <c r="F35" s="1" t="s">
        <v>56</v>
      </c>
      <c r="G35" s="1" t="s">
        <v>52</v>
      </c>
      <c r="H35" s="1" t="s">
        <v>53</v>
      </c>
      <c r="I35" s="2">
        <v>160.31697744900001</v>
      </c>
      <c r="J35" s="2">
        <v>39.119999999999997</v>
      </c>
      <c r="K35" s="2">
        <f t="shared" si="8"/>
        <v>38.65</v>
      </c>
      <c r="L35" s="2">
        <f t="shared" si="9"/>
        <v>0.47000000000000003</v>
      </c>
      <c r="P35" s="6">
        <v>23.63</v>
      </c>
      <c r="Q35" s="5">
        <v>35242.03125</v>
      </c>
      <c r="R35" s="7">
        <v>14.44</v>
      </c>
      <c r="S35" s="5">
        <v>11837.815000000001</v>
      </c>
      <c r="T35" s="8">
        <v>0.57999999999999996</v>
      </c>
      <c r="U35" s="5">
        <v>142.98075</v>
      </c>
      <c r="AL35" s="5" t="str">
        <f t="shared" si="10"/>
        <v/>
      </c>
      <c r="AM35" s="3">
        <v>0.2</v>
      </c>
      <c r="AN35" s="5">
        <f t="shared" si="11"/>
        <v>1208.8</v>
      </c>
      <c r="AP35" s="5" t="str">
        <f t="shared" si="12"/>
        <v/>
      </c>
      <c r="AQ35" s="2">
        <v>0.27</v>
      </c>
      <c r="AS35" s="5">
        <f t="shared" si="13"/>
        <v>47222.827000000005</v>
      </c>
      <c r="AT35" s="11">
        <f t="shared" ref="AT35:AT66" si="15">(AS35/$AS$128)*100</f>
        <v>2.2126259975892784</v>
      </c>
      <c r="AU35" s="5">
        <f t="shared" si="14"/>
        <v>2212.6259975892781</v>
      </c>
    </row>
    <row r="36" spans="1:47" x14ac:dyDescent="0.25">
      <c r="A36" s="1" t="s">
        <v>116</v>
      </c>
      <c r="B36" s="1" t="s">
        <v>117</v>
      </c>
      <c r="C36" s="1" t="s">
        <v>118</v>
      </c>
      <c r="D36" s="1" t="s">
        <v>67</v>
      </c>
      <c r="E36" s="1" t="s">
        <v>68</v>
      </c>
      <c r="F36" s="1" t="s">
        <v>56</v>
      </c>
      <c r="G36" s="1" t="s">
        <v>52</v>
      </c>
      <c r="H36" s="1" t="s">
        <v>53</v>
      </c>
      <c r="I36" s="2">
        <v>199.19820850100001</v>
      </c>
      <c r="J36" s="2">
        <v>39.01</v>
      </c>
      <c r="K36" s="2">
        <f t="shared" si="8"/>
        <v>34.799999999999997</v>
      </c>
      <c r="L36" s="2">
        <f t="shared" si="9"/>
        <v>4.1899999999999995</v>
      </c>
      <c r="P36" s="6">
        <v>20.260000000000002</v>
      </c>
      <c r="Q36" s="5">
        <v>31124.375</v>
      </c>
      <c r="R36" s="7">
        <v>14.13</v>
      </c>
      <c r="S36" s="5">
        <v>10440.0725</v>
      </c>
      <c r="T36" s="8">
        <v>0.41</v>
      </c>
      <c r="U36" s="5">
        <v>89.63624999999999</v>
      </c>
      <c r="AL36" s="5" t="str">
        <f t="shared" si="10"/>
        <v/>
      </c>
      <c r="AM36" s="3">
        <v>1.39</v>
      </c>
      <c r="AN36" s="5">
        <f t="shared" si="11"/>
        <v>8401.16</v>
      </c>
      <c r="AP36" s="5" t="str">
        <f t="shared" si="12"/>
        <v/>
      </c>
      <c r="AQ36" s="2">
        <v>2.8</v>
      </c>
      <c r="AS36" s="5">
        <f t="shared" si="13"/>
        <v>41654.083750000005</v>
      </c>
      <c r="AT36" s="11">
        <f t="shared" si="15"/>
        <v>1.9517024808999917</v>
      </c>
      <c r="AU36" s="5">
        <f t="shared" si="14"/>
        <v>1951.7024808999915</v>
      </c>
    </row>
    <row r="37" spans="1:47" x14ac:dyDescent="0.25">
      <c r="A37" s="1" t="s">
        <v>116</v>
      </c>
      <c r="B37" s="1" t="s">
        <v>117</v>
      </c>
      <c r="C37" s="1" t="s">
        <v>118</v>
      </c>
      <c r="D37" s="1" t="s">
        <v>67</v>
      </c>
      <c r="E37" s="1" t="s">
        <v>70</v>
      </c>
      <c r="F37" s="1" t="s">
        <v>56</v>
      </c>
      <c r="G37" s="1" t="s">
        <v>52</v>
      </c>
      <c r="H37" s="1" t="s">
        <v>53</v>
      </c>
      <c r="I37" s="2">
        <v>199.19820850100001</v>
      </c>
      <c r="J37" s="2">
        <v>39.94</v>
      </c>
      <c r="K37" s="2">
        <f t="shared" si="8"/>
        <v>28.97</v>
      </c>
      <c r="L37" s="2">
        <f t="shared" si="9"/>
        <v>0.56000000000000005</v>
      </c>
      <c r="P37" s="6">
        <v>14.44</v>
      </c>
      <c r="Q37" s="5">
        <v>21434.375</v>
      </c>
      <c r="R37" s="7">
        <v>8.7200000000000006</v>
      </c>
      <c r="S37" s="5">
        <v>6268.7075000000004</v>
      </c>
      <c r="T37" s="8">
        <v>5.81</v>
      </c>
      <c r="U37" s="5">
        <v>1240.4782499999999</v>
      </c>
      <c r="AL37" s="5" t="str">
        <f t="shared" si="10"/>
        <v/>
      </c>
      <c r="AM37" s="3">
        <v>0.22</v>
      </c>
      <c r="AN37" s="5">
        <f t="shared" si="11"/>
        <v>1329.68</v>
      </c>
      <c r="AP37" s="5" t="str">
        <f t="shared" si="12"/>
        <v/>
      </c>
      <c r="AQ37" s="2">
        <v>0.34</v>
      </c>
      <c r="AS37" s="5">
        <f t="shared" si="13"/>
        <v>28943.560750000001</v>
      </c>
      <c r="AT37" s="11">
        <f t="shared" si="15"/>
        <v>1.3561508077069302</v>
      </c>
      <c r="AU37" s="5">
        <f t="shared" si="14"/>
        <v>1356.1508077069302</v>
      </c>
    </row>
    <row r="38" spans="1:47" x14ac:dyDescent="0.25">
      <c r="A38" s="1" t="s">
        <v>116</v>
      </c>
      <c r="B38" s="1" t="s">
        <v>117</v>
      </c>
      <c r="C38" s="1" t="s">
        <v>118</v>
      </c>
      <c r="D38" s="1" t="s">
        <v>67</v>
      </c>
      <c r="E38" s="1" t="s">
        <v>55</v>
      </c>
      <c r="F38" s="1" t="s">
        <v>56</v>
      </c>
      <c r="G38" s="1" t="s">
        <v>52</v>
      </c>
      <c r="H38" s="1" t="s">
        <v>53</v>
      </c>
      <c r="I38" s="2">
        <v>199.19820850100001</v>
      </c>
      <c r="J38" s="2">
        <v>38.75</v>
      </c>
      <c r="K38" s="2">
        <f t="shared" si="8"/>
        <v>33.56</v>
      </c>
      <c r="L38" s="2">
        <f t="shared" si="9"/>
        <v>0</v>
      </c>
      <c r="N38" s="4">
        <v>6.8</v>
      </c>
      <c r="O38" s="5">
        <v>11485.2</v>
      </c>
      <c r="P38" s="6">
        <v>12.93</v>
      </c>
      <c r="Q38" s="5">
        <v>15354.375</v>
      </c>
      <c r="R38" s="7">
        <v>11.41</v>
      </c>
      <c r="S38" s="5">
        <v>6815.27</v>
      </c>
      <c r="T38" s="8">
        <v>2.42</v>
      </c>
      <c r="U38" s="5">
        <v>434.62650000000008</v>
      </c>
      <c r="AL38" s="5" t="str">
        <f t="shared" si="10"/>
        <v/>
      </c>
      <c r="AN38" s="5" t="str">
        <f t="shared" si="11"/>
        <v/>
      </c>
      <c r="AP38" s="5" t="str">
        <f t="shared" si="12"/>
        <v/>
      </c>
      <c r="AS38" s="5">
        <f t="shared" si="13"/>
        <v>34089.4715</v>
      </c>
      <c r="AT38" s="11">
        <f t="shared" si="15"/>
        <v>1.5972625036823562</v>
      </c>
      <c r="AU38" s="5">
        <f t="shared" si="14"/>
        <v>1597.2625036823563</v>
      </c>
    </row>
    <row r="39" spans="1:47" x14ac:dyDescent="0.25">
      <c r="A39" s="1" t="s">
        <v>116</v>
      </c>
      <c r="B39" s="1" t="s">
        <v>117</v>
      </c>
      <c r="C39" s="1" t="s">
        <v>118</v>
      </c>
      <c r="D39" s="1" t="s">
        <v>67</v>
      </c>
      <c r="E39" s="1" t="s">
        <v>57</v>
      </c>
      <c r="F39" s="1" t="s">
        <v>56</v>
      </c>
      <c r="G39" s="1" t="s">
        <v>52</v>
      </c>
      <c r="H39" s="1" t="s">
        <v>53</v>
      </c>
      <c r="I39" s="2">
        <v>199.19820850100001</v>
      </c>
      <c r="J39" s="2">
        <v>37.840000000000003</v>
      </c>
      <c r="K39" s="2">
        <f t="shared" si="8"/>
        <v>34.509999999999991</v>
      </c>
      <c r="L39" s="2">
        <f t="shared" si="9"/>
        <v>3.31</v>
      </c>
      <c r="N39" s="4">
        <v>2.2599999999999998</v>
      </c>
      <c r="O39" s="5">
        <v>3817.139999999999</v>
      </c>
      <c r="P39" s="6">
        <v>15.39</v>
      </c>
      <c r="Q39" s="5">
        <v>25056.25</v>
      </c>
      <c r="R39" s="7">
        <v>16.559999999999999</v>
      </c>
      <c r="S39" s="5">
        <v>13904.55</v>
      </c>
      <c r="T39" s="8">
        <v>0.3</v>
      </c>
      <c r="U39" s="5">
        <v>62.089500000000001</v>
      </c>
      <c r="AL39" s="5" t="str">
        <f t="shared" si="10"/>
        <v/>
      </c>
      <c r="AM39" s="3">
        <v>0.87</v>
      </c>
      <c r="AN39" s="5">
        <f t="shared" si="11"/>
        <v>5258.28</v>
      </c>
      <c r="AP39" s="5" t="str">
        <f t="shared" si="12"/>
        <v/>
      </c>
      <c r="AQ39" s="2">
        <v>2.44</v>
      </c>
      <c r="AS39" s="5">
        <f t="shared" si="13"/>
        <v>42840.029500000004</v>
      </c>
      <c r="AT39" s="11">
        <f t="shared" si="15"/>
        <v>2.0072699800287608</v>
      </c>
      <c r="AU39" s="5">
        <f t="shared" si="14"/>
        <v>2007.2699800287605</v>
      </c>
    </row>
    <row r="40" spans="1:47" x14ac:dyDescent="0.25">
      <c r="A40" s="1" t="s">
        <v>119</v>
      </c>
      <c r="B40" s="1" t="s">
        <v>120</v>
      </c>
      <c r="C40" s="1" t="s">
        <v>121</v>
      </c>
      <c r="D40" s="1" t="s">
        <v>67</v>
      </c>
      <c r="E40" s="1" t="s">
        <v>54</v>
      </c>
      <c r="F40" s="1" t="s">
        <v>56</v>
      </c>
      <c r="G40" s="1" t="s">
        <v>52</v>
      </c>
      <c r="H40" s="1" t="s">
        <v>53</v>
      </c>
      <c r="I40" s="2">
        <v>40.080057359199998</v>
      </c>
      <c r="J40" s="2">
        <v>40.090000000000003</v>
      </c>
      <c r="K40" s="2">
        <f t="shared" si="8"/>
        <v>0.27</v>
      </c>
      <c r="L40" s="2">
        <f t="shared" si="9"/>
        <v>0</v>
      </c>
      <c r="T40" s="8">
        <v>0.27</v>
      </c>
      <c r="U40" s="5">
        <v>47.223000000000013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S40" s="5">
        <f t="shared" si="13"/>
        <v>47.223000000000013</v>
      </c>
      <c r="AT40" s="11">
        <f t="shared" si="15"/>
        <v>2.2126341035058855E-3</v>
      </c>
      <c r="AU40" s="5">
        <f t="shared" si="14"/>
        <v>2.2126341035058852</v>
      </c>
    </row>
    <row r="41" spans="1:47" x14ac:dyDescent="0.25">
      <c r="A41" s="1" t="s">
        <v>122</v>
      </c>
      <c r="B41" s="1" t="s">
        <v>120</v>
      </c>
      <c r="C41" s="1" t="s">
        <v>121</v>
      </c>
      <c r="D41" s="1" t="s">
        <v>67</v>
      </c>
      <c r="E41" s="1" t="s">
        <v>60</v>
      </c>
      <c r="F41" s="1" t="s">
        <v>59</v>
      </c>
      <c r="G41" s="1" t="s">
        <v>52</v>
      </c>
      <c r="H41" s="1" t="s">
        <v>53</v>
      </c>
      <c r="I41" s="2">
        <v>159.275425985</v>
      </c>
      <c r="J41" s="2">
        <v>37.67</v>
      </c>
      <c r="K41" s="2">
        <f t="shared" si="8"/>
        <v>14.95</v>
      </c>
      <c r="L41" s="2">
        <f t="shared" si="9"/>
        <v>0</v>
      </c>
      <c r="P41" s="6">
        <v>0.14000000000000001</v>
      </c>
      <c r="Q41" s="5">
        <v>166.25</v>
      </c>
      <c r="R41" s="7">
        <v>2.82</v>
      </c>
      <c r="S41" s="5">
        <v>1644.06</v>
      </c>
      <c r="T41" s="8">
        <v>11.99</v>
      </c>
      <c r="U41" s="5">
        <v>2407.4985000000001</v>
      </c>
      <c r="AL41" s="5" t="str">
        <f t="shared" si="10"/>
        <v/>
      </c>
      <c r="AN41" s="5" t="str">
        <f t="shared" si="11"/>
        <v/>
      </c>
      <c r="AP41" s="5" t="str">
        <f t="shared" si="12"/>
        <v/>
      </c>
      <c r="AS41" s="5">
        <f t="shared" si="13"/>
        <v>4217.8085000000001</v>
      </c>
      <c r="AT41" s="11">
        <f t="shared" si="15"/>
        <v>0.19762545643345406</v>
      </c>
      <c r="AU41" s="5">
        <f t="shared" si="14"/>
        <v>197.62545643345408</v>
      </c>
    </row>
    <row r="42" spans="1:47" x14ac:dyDescent="0.25">
      <c r="A42" s="1" t="s">
        <v>122</v>
      </c>
      <c r="B42" s="1" t="s">
        <v>120</v>
      </c>
      <c r="C42" s="1" t="s">
        <v>121</v>
      </c>
      <c r="D42" s="1" t="s">
        <v>67</v>
      </c>
      <c r="E42" s="1" t="s">
        <v>105</v>
      </c>
      <c r="F42" s="1" t="s">
        <v>59</v>
      </c>
      <c r="G42" s="1" t="s">
        <v>52</v>
      </c>
      <c r="H42" s="1" t="s">
        <v>53</v>
      </c>
      <c r="I42" s="2">
        <v>159.275425985</v>
      </c>
      <c r="J42" s="2">
        <v>38.71</v>
      </c>
      <c r="K42" s="2">
        <f t="shared" si="8"/>
        <v>0.21</v>
      </c>
      <c r="L42" s="2">
        <f t="shared" si="9"/>
        <v>0</v>
      </c>
      <c r="T42" s="8">
        <v>0.21</v>
      </c>
      <c r="U42" s="5">
        <v>55.093500000000013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S42" s="5">
        <f t="shared" si="13"/>
        <v>55.093500000000013</v>
      </c>
      <c r="AT42" s="11">
        <f t="shared" si="15"/>
        <v>2.5814064540901995E-3</v>
      </c>
      <c r="AU42" s="5">
        <f t="shared" si="14"/>
        <v>2.5814064540901995</v>
      </c>
    </row>
    <row r="43" spans="1:47" x14ac:dyDescent="0.25">
      <c r="A43" s="1" t="s">
        <v>123</v>
      </c>
      <c r="B43" s="1" t="s">
        <v>124</v>
      </c>
      <c r="C43" s="1" t="s">
        <v>125</v>
      </c>
      <c r="D43" s="1" t="s">
        <v>67</v>
      </c>
      <c r="E43" s="1" t="s">
        <v>68</v>
      </c>
      <c r="F43" s="1" t="s">
        <v>59</v>
      </c>
      <c r="G43" s="1" t="s">
        <v>52</v>
      </c>
      <c r="H43" s="1" t="s">
        <v>53</v>
      </c>
      <c r="I43" s="2">
        <v>79.763726601100004</v>
      </c>
      <c r="J43" s="2">
        <v>38.9</v>
      </c>
      <c r="K43" s="2">
        <f t="shared" si="8"/>
        <v>10.969999999999999</v>
      </c>
      <c r="L43" s="2">
        <f t="shared" si="9"/>
        <v>0</v>
      </c>
      <c r="P43" s="6">
        <v>0.44</v>
      </c>
      <c r="Q43" s="5">
        <v>783.75</v>
      </c>
      <c r="R43" s="7">
        <v>10.53</v>
      </c>
      <c r="S43" s="5">
        <v>9208.4849999999988</v>
      </c>
      <c r="AL43" s="5" t="str">
        <f t="shared" si="10"/>
        <v/>
      </c>
      <c r="AN43" s="5" t="str">
        <f t="shared" si="11"/>
        <v/>
      </c>
      <c r="AP43" s="5" t="str">
        <f t="shared" si="12"/>
        <v/>
      </c>
      <c r="AS43" s="5">
        <f t="shared" si="13"/>
        <v>9992.2349999999988</v>
      </c>
      <c r="AT43" s="11">
        <f t="shared" si="15"/>
        <v>0.46818626371143562</v>
      </c>
      <c r="AU43" s="5">
        <f t="shared" si="14"/>
        <v>468.18626371143563</v>
      </c>
    </row>
    <row r="44" spans="1:47" x14ac:dyDescent="0.25">
      <c r="A44" s="1" t="s">
        <v>126</v>
      </c>
      <c r="B44" s="1" t="s">
        <v>108</v>
      </c>
      <c r="C44" s="1" t="s">
        <v>109</v>
      </c>
      <c r="D44" s="1" t="s">
        <v>67</v>
      </c>
      <c r="E44" s="1" t="s">
        <v>58</v>
      </c>
      <c r="F44" s="1" t="s">
        <v>59</v>
      </c>
      <c r="G44" s="1" t="s">
        <v>52</v>
      </c>
      <c r="H44" s="1" t="s">
        <v>53</v>
      </c>
      <c r="I44" s="2">
        <v>79.438127285099995</v>
      </c>
      <c r="J44" s="2">
        <v>37.700000000000003</v>
      </c>
      <c r="K44" s="2">
        <f t="shared" si="8"/>
        <v>37.700000000000003</v>
      </c>
      <c r="L44" s="2">
        <f t="shared" si="9"/>
        <v>0</v>
      </c>
      <c r="P44" s="6">
        <v>1.27</v>
      </c>
      <c r="Q44" s="5">
        <v>1508.125</v>
      </c>
      <c r="R44" s="7">
        <v>28</v>
      </c>
      <c r="S44" s="5">
        <v>22771.98</v>
      </c>
      <c r="T44" s="8">
        <v>8.43</v>
      </c>
      <c r="U44" s="5">
        <v>2116.29</v>
      </c>
      <c r="AL44" s="5" t="str">
        <f t="shared" si="10"/>
        <v/>
      </c>
      <c r="AN44" s="5" t="str">
        <f t="shared" si="11"/>
        <v/>
      </c>
      <c r="AP44" s="5" t="str">
        <f t="shared" si="12"/>
        <v/>
      </c>
      <c r="AS44" s="5">
        <f t="shared" si="13"/>
        <v>26396.395</v>
      </c>
      <c r="AT44" s="11">
        <f t="shared" si="15"/>
        <v>1.2368033328380708</v>
      </c>
      <c r="AU44" s="5">
        <f t="shared" si="14"/>
        <v>1236.8033328380707</v>
      </c>
    </row>
    <row r="45" spans="1:47" x14ac:dyDescent="0.25">
      <c r="A45" s="1" t="s">
        <v>126</v>
      </c>
      <c r="B45" s="1" t="s">
        <v>108</v>
      </c>
      <c r="C45" s="1" t="s">
        <v>109</v>
      </c>
      <c r="D45" s="1" t="s">
        <v>67</v>
      </c>
      <c r="E45" s="1" t="s">
        <v>106</v>
      </c>
      <c r="F45" s="1" t="s">
        <v>59</v>
      </c>
      <c r="G45" s="1" t="s">
        <v>52</v>
      </c>
      <c r="H45" s="1" t="s">
        <v>53</v>
      </c>
      <c r="I45" s="2">
        <v>79.438127285099995</v>
      </c>
      <c r="J45" s="2">
        <v>38.729999999999997</v>
      </c>
      <c r="K45" s="2">
        <f t="shared" si="8"/>
        <v>35.44</v>
      </c>
      <c r="L45" s="2">
        <f t="shared" si="9"/>
        <v>0</v>
      </c>
      <c r="R45" s="7">
        <v>18.649999999999999</v>
      </c>
      <c r="S45" s="5">
        <v>16309.424999999999</v>
      </c>
      <c r="T45" s="8">
        <v>10.69</v>
      </c>
      <c r="U45" s="5">
        <v>2804.5214999999998</v>
      </c>
      <c r="Z45" s="9">
        <v>2.76</v>
      </c>
      <c r="AA45" s="5">
        <v>289.63440000000003</v>
      </c>
      <c r="AB45" s="10">
        <v>3.34</v>
      </c>
      <c r="AC45" s="5">
        <v>315.45465000000002</v>
      </c>
      <c r="AL45" s="5" t="str">
        <f t="shared" si="10"/>
        <v/>
      </c>
      <c r="AN45" s="5" t="str">
        <f t="shared" si="11"/>
        <v/>
      </c>
      <c r="AP45" s="5" t="str">
        <f t="shared" si="12"/>
        <v/>
      </c>
      <c r="AS45" s="5">
        <f t="shared" si="13"/>
        <v>19719.035549999997</v>
      </c>
      <c r="AT45" s="11">
        <f t="shared" si="15"/>
        <v>0.92393559380333556</v>
      </c>
      <c r="AU45" s="5">
        <f t="shared" si="14"/>
        <v>923.93559380333556</v>
      </c>
    </row>
    <row r="46" spans="1:47" x14ac:dyDescent="0.25">
      <c r="A46" s="1" t="s">
        <v>127</v>
      </c>
      <c r="B46" s="1" t="s">
        <v>128</v>
      </c>
      <c r="C46" s="1" t="s">
        <v>129</v>
      </c>
      <c r="D46" s="1" t="s">
        <v>67</v>
      </c>
      <c r="E46" s="1" t="s">
        <v>61</v>
      </c>
      <c r="F46" s="1" t="s">
        <v>62</v>
      </c>
      <c r="G46" s="1" t="s">
        <v>52</v>
      </c>
      <c r="H46" s="1" t="s">
        <v>53</v>
      </c>
      <c r="I46" s="2">
        <v>161.395966534</v>
      </c>
      <c r="J46" s="2">
        <v>39.450000000000003</v>
      </c>
      <c r="K46" s="2">
        <f t="shared" si="8"/>
        <v>38.17</v>
      </c>
      <c r="L46" s="2">
        <f t="shared" si="9"/>
        <v>1.28</v>
      </c>
      <c r="P46" s="6">
        <v>12.63</v>
      </c>
      <c r="Q46" s="5">
        <v>22497.1875</v>
      </c>
      <c r="R46" s="7">
        <v>25.27</v>
      </c>
      <c r="S46" s="5">
        <v>22098.615000000002</v>
      </c>
      <c r="T46" s="8">
        <v>0.27</v>
      </c>
      <c r="U46" s="5">
        <v>70.834500000000006</v>
      </c>
      <c r="AL46" s="5" t="str">
        <f t="shared" si="10"/>
        <v/>
      </c>
      <c r="AM46" s="3">
        <v>0.51</v>
      </c>
      <c r="AN46" s="5">
        <f t="shared" si="11"/>
        <v>3082.44</v>
      </c>
      <c r="AP46" s="5" t="str">
        <f t="shared" si="12"/>
        <v/>
      </c>
      <c r="AQ46" s="2">
        <v>0.77</v>
      </c>
      <c r="AS46" s="5">
        <f t="shared" si="13"/>
        <v>44666.637000000002</v>
      </c>
      <c r="AT46" s="11">
        <f t="shared" si="15"/>
        <v>2.0928556914028715</v>
      </c>
      <c r="AU46" s="5">
        <f t="shared" si="14"/>
        <v>2092.8556914028713</v>
      </c>
    </row>
    <row r="47" spans="1:47" x14ac:dyDescent="0.25">
      <c r="A47" s="1" t="s">
        <v>127</v>
      </c>
      <c r="B47" s="1" t="s">
        <v>128</v>
      </c>
      <c r="C47" s="1" t="s">
        <v>129</v>
      </c>
      <c r="D47" s="1" t="s">
        <v>67</v>
      </c>
      <c r="E47" s="1" t="s">
        <v>63</v>
      </c>
      <c r="F47" s="1" t="s">
        <v>62</v>
      </c>
      <c r="G47" s="1" t="s">
        <v>52</v>
      </c>
      <c r="H47" s="1" t="s">
        <v>53</v>
      </c>
      <c r="I47" s="2">
        <v>161.395966534</v>
      </c>
      <c r="J47" s="2">
        <v>38.369999999999997</v>
      </c>
      <c r="K47" s="2">
        <f t="shared" si="8"/>
        <v>38.369999999999997</v>
      </c>
      <c r="L47" s="2">
        <f t="shared" si="9"/>
        <v>0</v>
      </c>
      <c r="P47" s="6">
        <v>3.76</v>
      </c>
      <c r="Q47" s="5">
        <v>6697.5</v>
      </c>
      <c r="R47" s="7">
        <v>27.6</v>
      </c>
      <c r="S47" s="5">
        <v>24136.2</v>
      </c>
      <c r="T47" s="8">
        <v>7.01</v>
      </c>
      <c r="U47" s="5">
        <v>1839.0735</v>
      </c>
      <c r="AL47" s="5" t="str">
        <f t="shared" si="10"/>
        <v/>
      </c>
      <c r="AN47" s="5" t="str">
        <f t="shared" si="11"/>
        <v/>
      </c>
      <c r="AP47" s="5" t="str">
        <f t="shared" si="12"/>
        <v/>
      </c>
      <c r="AS47" s="5">
        <f t="shared" si="13"/>
        <v>32672.773499999999</v>
      </c>
      <c r="AT47" s="11">
        <f t="shared" si="15"/>
        <v>1.5308831057371055</v>
      </c>
      <c r="AU47" s="5">
        <f t="shared" si="14"/>
        <v>1530.8831057371053</v>
      </c>
    </row>
    <row r="48" spans="1:47" x14ac:dyDescent="0.25">
      <c r="A48" s="1" t="s">
        <v>127</v>
      </c>
      <c r="B48" s="1" t="s">
        <v>128</v>
      </c>
      <c r="C48" s="1" t="s">
        <v>129</v>
      </c>
      <c r="D48" s="1" t="s">
        <v>67</v>
      </c>
      <c r="E48" s="1" t="s">
        <v>89</v>
      </c>
      <c r="F48" s="1" t="s">
        <v>62</v>
      </c>
      <c r="G48" s="1" t="s">
        <v>52</v>
      </c>
      <c r="H48" s="1" t="s">
        <v>53</v>
      </c>
      <c r="I48" s="2">
        <v>161.395966534</v>
      </c>
      <c r="J48" s="2">
        <v>39.32</v>
      </c>
      <c r="K48" s="2">
        <f t="shared" si="8"/>
        <v>39.319999999999993</v>
      </c>
      <c r="L48" s="2">
        <f t="shared" si="9"/>
        <v>0</v>
      </c>
      <c r="P48" s="6">
        <v>19.22</v>
      </c>
      <c r="Q48" s="5">
        <v>34235.625</v>
      </c>
      <c r="R48" s="7">
        <v>18.21</v>
      </c>
      <c r="S48" s="5">
        <v>15924.645</v>
      </c>
      <c r="Z48" s="9">
        <v>1.48</v>
      </c>
      <c r="AA48" s="5">
        <v>155.31120000000001</v>
      </c>
      <c r="AB48" s="10">
        <v>0.41</v>
      </c>
      <c r="AC48" s="5">
        <v>38.723475000000001</v>
      </c>
      <c r="AL48" s="5" t="str">
        <f t="shared" si="10"/>
        <v/>
      </c>
      <c r="AN48" s="5" t="str">
        <f t="shared" si="11"/>
        <v/>
      </c>
      <c r="AP48" s="5" t="str">
        <f t="shared" si="12"/>
        <v/>
      </c>
      <c r="AS48" s="5">
        <f t="shared" si="13"/>
        <v>50354.304674999999</v>
      </c>
      <c r="AT48" s="11">
        <f t="shared" si="15"/>
        <v>2.3593514131298479</v>
      </c>
      <c r="AU48" s="5">
        <f t="shared" si="14"/>
        <v>2359.351413129848</v>
      </c>
    </row>
    <row r="49" spans="1:47" x14ac:dyDescent="0.25">
      <c r="A49" s="1" t="s">
        <v>127</v>
      </c>
      <c r="B49" s="1" t="s">
        <v>128</v>
      </c>
      <c r="C49" s="1" t="s">
        <v>129</v>
      </c>
      <c r="D49" s="1" t="s">
        <v>67</v>
      </c>
      <c r="E49" s="1" t="s">
        <v>99</v>
      </c>
      <c r="F49" s="1" t="s">
        <v>62</v>
      </c>
      <c r="G49" s="1" t="s">
        <v>52</v>
      </c>
      <c r="H49" s="1" t="s">
        <v>53</v>
      </c>
      <c r="I49" s="2">
        <v>161.395966534</v>
      </c>
      <c r="J49" s="2">
        <v>40.36</v>
      </c>
      <c r="K49" s="2">
        <f t="shared" si="8"/>
        <v>38.83</v>
      </c>
      <c r="L49" s="2">
        <f t="shared" si="9"/>
        <v>1.17</v>
      </c>
      <c r="N49" s="4">
        <v>23.25</v>
      </c>
      <c r="O49" s="5">
        <v>58903.875</v>
      </c>
      <c r="P49" s="6">
        <v>6.67</v>
      </c>
      <c r="Q49" s="5">
        <v>11880.9375</v>
      </c>
      <c r="R49" s="7">
        <v>2.82</v>
      </c>
      <c r="S49" s="5">
        <v>2466.09</v>
      </c>
      <c r="Z49" s="9">
        <v>1.33</v>
      </c>
      <c r="AA49" s="5">
        <v>139.5702</v>
      </c>
      <c r="AB49" s="10">
        <v>4.76</v>
      </c>
      <c r="AC49" s="5">
        <v>449.57010000000002</v>
      </c>
      <c r="AL49" s="5" t="str">
        <f t="shared" si="10"/>
        <v/>
      </c>
      <c r="AM49" s="3">
        <v>0.5</v>
      </c>
      <c r="AN49" s="5">
        <f t="shared" si="11"/>
        <v>3022</v>
      </c>
      <c r="AP49" s="5" t="str">
        <f t="shared" si="12"/>
        <v/>
      </c>
      <c r="AQ49" s="2">
        <v>0.67</v>
      </c>
      <c r="AS49" s="5">
        <f t="shared" si="13"/>
        <v>73840.042799999996</v>
      </c>
      <c r="AT49" s="11">
        <f t="shared" si="15"/>
        <v>3.4597758910618586</v>
      </c>
      <c r="AU49" s="5">
        <f t="shared" si="14"/>
        <v>3459.7758910618586</v>
      </c>
    </row>
    <row r="50" spans="1:47" x14ac:dyDescent="0.25">
      <c r="A50" s="1" t="s">
        <v>130</v>
      </c>
      <c r="B50" s="1" t="s">
        <v>131</v>
      </c>
      <c r="C50" s="1" t="s">
        <v>132</v>
      </c>
      <c r="D50" s="1" t="s">
        <v>67</v>
      </c>
      <c r="E50" s="1" t="s">
        <v>105</v>
      </c>
      <c r="F50" s="1" t="s">
        <v>62</v>
      </c>
      <c r="G50" s="1" t="s">
        <v>52</v>
      </c>
      <c r="H50" s="1" t="s">
        <v>53</v>
      </c>
      <c r="I50" s="2">
        <v>3.68090093536</v>
      </c>
      <c r="J50" s="2">
        <v>3.68</v>
      </c>
      <c r="K50" s="2">
        <f t="shared" si="8"/>
        <v>3.69</v>
      </c>
      <c r="L50" s="2">
        <f t="shared" si="9"/>
        <v>0</v>
      </c>
      <c r="R50" s="7">
        <v>0.1</v>
      </c>
      <c r="S50" s="5">
        <v>87.45</v>
      </c>
      <c r="Z50" s="9">
        <v>0.53</v>
      </c>
      <c r="AA50" s="5">
        <v>55.618200000000002</v>
      </c>
      <c r="AB50" s="10">
        <v>3.06</v>
      </c>
      <c r="AC50" s="5">
        <v>289.00934999999998</v>
      </c>
      <c r="AL50" s="5" t="str">
        <f t="shared" si="10"/>
        <v/>
      </c>
      <c r="AN50" s="5" t="str">
        <f t="shared" si="11"/>
        <v/>
      </c>
      <c r="AP50" s="5" t="str">
        <f t="shared" si="12"/>
        <v/>
      </c>
      <c r="AS50" s="5">
        <f t="shared" si="13"/>
        <v>432.07754999999997</v>
      </c>
      <c r="AT50" s="11">
        <f t="shared" si="15"/>
        <v>2.0244997617459057E-2</v>
      </c>
      <c r="AU50" s="5">
        <f t="shared" si="14"/>
        <v>20.244997617459056</v>
      </c>
    </row>
    <row r="51" spans="1:47" x14ac:dyDescent="0.25">
      <c r="A51" s="1" t="s">
        <v>133</v>
      </c>
      <c r="B51" s="1" t="s">
        <v>134</v>
      </c>
      <c r="C51" s="1" t="s">
        <v>135</v>
      </c>
      <c r="D51" s="1" t="s">
        <v>136</v>
      </c>
      <c r="E51" s="1" t="s">
        <v>58</v>
      </c>
      <c r="F51" s="1" t="s">
        <v>62</v>
      </c>
      <c r="G51" s="1" t="s">
        <v>52</v>
      </c>
      <c r="H51" s="1" t="s">
        <v>53</v>
      </c>
      <c r="I51" s="2">
        <v>157.656995905</v>
      </c>
      <c r="J51" s="2">
        <v>38.340000000000003</v>
      </c>
      <c r="K51" s="2">
        <f t="shared" si="8"/>
        <v>38.340000000000003</v>
      </c>
      <c r="L51" s="2">
        <f t="shared" si="9"/>
        <v>0</v>
      </c>
      <c r="P51" s="6">
        <v>20.72</v>
      </c>
      <c r="Q51" s="5">
        <v>36907.5</v>
      </c>
      <c r="R51" s="7">
        <v>17.62</v>
      </c>
      <c r="S51" s="5">
        <v>15408.69</v>
      </c>
      <c r="AL51" s="5" t="str">
        <f t="shared" si="10"/>
        <v/>
      </c>
      <c r="AN51" s="5" t="str">
        <f t="shared" si="11"/>
        <v/>
      </c>
      <c r="AP51" s="5" t="str">
        <f t="shared" si="12"/>
        <v/>
      </c>
      <c r="AS51" s="5">
        <f t="shared" si="13"/>
        <v>52316.19</v>
      </c>
      <c r="AT51" s="11">
        <f t="shared" si="15"/>
        <v>2.4512755682505039</v>
      </c>
      <c r="AU51" s="5">
        <f t="shared" si="14"/>
        <v>2451.275568250504</v>
      </c>
    </row>
    <row r="52" spans="1:47" x14ac:dyDescent="0.25">
      <c r="A52" s="1" t="s">
        <v>133</v>
      </c>
      <c r="B52" s="1" t="s">
        <v>134</v>
      </c>
      <c r="C52" s="1" t="s">
        <v>135</v>
      </c>
      <c r="D52" s="1" t="s">
        <v>136</v>
      </c>
      <c r="E52" s="1" t="s">
        <v>60</v>
      </c>
      <c r="F52" s="1" t="s">
        <v>62</v>
      </c>
      <c r="G52" s="1" t="s">
        <v>52</v>
      </c>
      <c r="H52" s="1" t="s">
        <v>53</v>
      </c>
      <c r="I52" s="2">
        <v>157.656995905</v>
      </c>
      <c r="J52" s="2">
        <v>38.86</v>
      </c>
      <c r="K52" s="2">
        <f t="shared" si="8"/>
        <v>37.65</v>
      </c>
      <c r="L52" s="2">
        <f t="shared" si="9"/>
        <v>1.21</v>
      </c>
      <c r="N52" s="4">
        <v>11.56</v>
      </c>
      <c r="O52" s="5">
        <v>29287.26</v>
      </c>
      <c r="P52" s="6">
        <v>24.91</v>
      </c>
      <c r="Q52" s="5">
        <v>44370.9375</v>
      </c>
      <c r="Z52" s="9">
        <v>1.18</v>
      </c>
      <c r="AA52" s="5">
        <v>123.8292</v>
      </c>
      <c r="AL52" s="5" t="str">
        <f t="shared" si="10"/>
        <v/>
      </c>
      <c r="AM52" s="3">
        <v>0.48</v>
      </c>
      <c r="AN52" s="5">
        <f t="shared" si="11"/>
        <v>2901.12</v>
      </c>
      <c r="AP52" s="5" t="str">
        <f t="shared" si="12"/>
        <v/>
      </c>
      <c r="AQ52" s="2">
        <v>0.73</v>
      </c>
      <c r="AS52" s="5">
        <f t="shared" si="13"/>
        <v>73782.026699999988</v>
      </c>
      <c r="AT52" s="11">
        <f t="shared" si="15"/>
        <v>3.4570575461576296</v>
      </c>
      <c r="AU52" s="5">
        <f t="shared" si="14"/>
        <v>3457.0575461576295</v>
      </c>
    </row>
    <row r="53" spans="1:47" x14ac:dyDescent="0.25">
      <c r="A53" s="1" t="s">
        <v>133</v>
      </c>
      <c r="B53" s="1" t="s">
        <v>134</v>
      </c>
      <c r="C53" s="1" t="s">
        <v>135</v>
      </c>
      <c r="D53" s="1" t="s">
        <v>136</v>
      </c>
      <c r="E53" s="1" t="s">
        <v>105</v>
      </c>
      <c r="F53" s="1" t="s">
        <v>62</v>
      </c>
      <c r="G53" s="1" t="s">
        <v>52</v>
      </c>
      <c r="H53" s="1" t="s">
        <v>53</v>
      </c>
      <c r="I53" s="2">
        <v>157.656995905</v>
      </c>
      <c r="J53" s="2">
        <v>36.67</v>
      </c>
      <c r="K53" s="2">
        <f t="shared" si="8"/>
        <v>34.06</v>
      </c>
      <c r="L53" s="2">
        <f t="shared" si="9"/>
        <v>2.62</v>
      </c>
      <c r="N53" s="4">
        <v>6.92</v>
      </c>
      <c r="O53" s="5">
        <v>17531.82</v>
      </c>
      <c r="P53" s="6">
        <v>15.96</v>
      </c>
      <c r="Q53" s="5">
        <v>28428.75</v>
      </c>
      <c r="R53" s="7">
        <v>5.32</v>
      </c>
      <c r="S53" s="5">
        <v>4652.34</v>
      </c>
      <c r="Z53" s="9">
        <v>4.6100000000000003</v>
      </c>
      <c r="AA53" s="5">
        <v>483.77339999999998</v>
      </c>
      <c r="AB53" s="10">
        <v>1.25</v>
      </c>
      <c r="AC53" s="5">
        <v>118.059375</v>
      </c>
      <c r="AK53" s="3">
        <v>0.1</v>
      </c>
      <c r="AL53" s="5">
        <f t="shared" si="10"/>
        <v>362.64000000000004</v>
      </c>
      <c r="AM53" s="3">
        <v>0.88</v>
      </c>
      <c r="AN53" s="5">
        <f t="shared" si="11"/>
        <v>5318.72</v>
      </c>
      <c r="AP53" s="5" t="str">
        <f t="shared" si="12"/>
        <v/>
      </c>
      <c r="AQ53" s="2">
        <v>1.64</v>
      </c>
      <c r="AS53" s="5">
        <f t="shared" si="13"/>
        <v>51214.742774999999</v>
      </c>
      <c r="AT53" s="11">
        <f t="shared" si="15"/>
        <v>2.3996672482952506</v>
      </c>
      <c r="AU53" s="5">
        <f t="shared" si="14"/>
        <v>2399.6672482952504</v>
      </c>
    </row>
    <row r="54" spans="1:47" x14ac:dyDescent="0.25">
      <c r="A54" s="1" t="s">
        <v>133</v>
      </c>
      <c r="B54" s="1" t="s">
        <v>134</v>
      </c>
      <c r="C54" s="1" t="s">
        <v>135</v>
      </c>
      <c r="D54" s="1" t="s">
        <v>136</v>
      </c>
      <c r="E54" s="1" t="s">
        <v>106</v>
      </c>
      <c r="F54" s="1" t="s">
        <v>62</v>
      </c>
      <c r="G54" s="1" t="s">
        <v>52</v>
      </c>
      <c r="H54" s="1" t="s">
        <v>53</v>
      </c>
      <c r="I54" s="2">
        <v>157.656995905</v>
      </c>
      <c r="J54" s="2">
        <v>40.369999999999997</v>
      </c>
      <c r="K54" s="2">
        <f t="shared" ref="K54:K122" si="16">SUM(N54,P54,R54,T54,V54,X54,Z54,AB54,AE54,AG54,AI54)</f>
        <v>38.53</v>
      </c>
      <c r="L54" s="2">
        <f t="shared" ref="L54:L122" si="17">SUM(M54,AD54,AK54,AM54,AO54,AQ54,AR54)</f>
        <v>1.47</v>
      </c>
      <c r="N54" s="4">
        <v>3.37</v>
      </c>
      <c r="O54" s="5">
        <v>8537.8950000000004</v>
      </c>
      <c r="P54" s="6">
        <v>18.329999999999998</v>
      </c>
      <c r="Q54" s="5">
        <v>32650.3125</v>
      </c>
      <c r="R54" s="7">
        <v>16.829999999999998</v>
      </c>
      <c r="S54" s="5">
        <v>14717.834999999999</v>
      </c>
      <c r="AL54" s="5" t="str">
        <f t="shared" ref="AL54:AL122" si="18">IF(AK54&gt;0,AK54*$AL$1,"")</f>
        <v/>
      </c>
      <c r="AM54" s="3">
        <v>0.5</v>
      </c>
      <c r="AN54" s="5">
        <f t="shared" ref="AN54:AN122" si="19">IF(AM54&gt;0,AM54*$AN$1,"")</f>
        <v>3022</v>
      </c>
      <c r="AP54" s="5" t="str">
        <f t="shared" ref="AP54:AP122" si="20">IF(AO54&gt;0,AO54*$AP$1,"")</f>
        <v/>
      </c>
      <c r="AQ54" s="2">
        <v>0.97</v>
      </c>
      <c r="AS54" s="5">
        <f t="shared" ref="AS54:AS122" si="21">SUM(O54,Q54,S54,U54,W54,Y54,AA54,AC54,AF54,AH54,AJ54)</f>
        <v>55906.042500000003</v>
      </c>
      <c r="AT54" s="11">
        <f t="shared" si="15"/>
        <v>2.6194781404728502</v>
      </c>
      <c r="AU54" s="5">
        <f t="shared" ref="AU54:AU122" si="22">(AT54/100)*$AU$1</f>
        <v>2619.4781404728501</v>
      </c>
    </row>
    <row r="55" spans="1:47" s="41" customFormat="1" x14ac:dyDescent="0.25">
      <c r="A55" s="30" t="s">
        <v>137</v>
      </c>
      <c r="B55" s="30" t="s">
        <v>138</v>
      </c>
      <c r="C55" s="30" t="s">
        <v>139</v>
      </c>
      <c r="D55" s="30" t="s">
        <v>140</v>
      </c>
      <c r="E55" s="30" t="s">
        <v>68</v>
      </c>
      <c r="F55" s="30" t="s">
        <v>62</v>
      </c>
      <c r="G55" s="30" t="s">
        <v>52</v>
      </c>
      <c r="H55" s="30" t="s">
        <v>53</v>
      </c>
      <c r="I55" s="2">
        <v>80.757827862599996</v>
      </c>
      <c r="J55" s="31">
        <v>40.380000000000003</v>
      </c>
      <c r="K55" s="31">
        <f t="shared" si="16"/>
        <v>38.97</v>
      </c>
      <c r="L55" s="31">
        <f t="shared" si="17"/>
        <v>1.03</v>
      </c>
      <c r="M55" s="32"/>
      <c r="N55" s="33">
        <v>6.8</v>
      </c>
      <c r="O55" s="34">
        <v>17227.8</v>
      </c>
      <c r="P55" s="35">
        <v>8.77</v>
      </c>
      <c r="Q55" s="34">
        <v>15621.5625</v>
      </c>
      <c r="R55" s="36">
        <v>22.46</v>
      </c>
      <c r="S55" s="34">
        <v>19641.27</v>
      </c>
      <c r="T55" s="37">
        <v>0.94</v>
      </c>
      <c r="U55" s="34">
        <v>246.60900000000001</v>
      </c>
      <c r="V55" s="31"/>
      <c r="W55" s="34"/>
      <c r="X55" s="31"/>
      <c r="Y55" s="34"/>
      <c r="Z55" s="38"/>
      <c r="AA55" s="34"/>
      <c r="AB55" s="39"/>
      <c r="AC55" s="34"/>
      <c r="AD55" s="31"/>
      <c r="AE55" s="31"/>
      <c r="AF55" s="34"/>
      <c r="AG55" s="38"/>
      <c r="AH55" s="34"/>
      <c r="AI55" s="31"/>
      <c r="AJ55" s="34"/>
      <c r="AK55" s="32"/>
      <c r="AL55" s="34" t="str">
        <f t="shared" si="18"/>
        <v/>
      </c>
      <c r="AM55" s="32">
        <v>0.5</v>
      </c>
      <c r="AN55" s="34">
        <f t="shared" si="19"/>
        <v>3022</v>
      </c>
      <c r="AO55" s="31"/>
      <c r="AP55" s="34" t="str">
        <f t="shared" si="20"/>
        <v/>
      </c>
      <c r="AQ55" s="31">
        <v>0.53</v>
      </c>
      <c r="AR55" s="31"/>
      <c r="AS55" s="34">
        <f t="shared" si="21"/>
        <v>52737.241500000004</v>
      </c>
      <c r="AT55" s="40">
        <f t="shared" si="15"/>
        <v>2.4710039401928268</v>
      </c>
      <c r="AU55" s="34">
        <f t="shared" si="22"/>
        <v>2471.003940192827</v>
      </c>
    </row>
    <row r="56" spans="1:47" s="41" customFormat="1" x14ac:dyDescent="0.25">
      <c r="A56" s="30" t="s">
        <v>137</v>
      </c>
      <c r="B56" s="30" t="s">
        <v>138</v>
      </c>
      <c r="C56" s="30" t="s">
        <v>139</v>
      </c>
      <c r="D56" s="30" t="s">
        <v>140</v>
      </c>
      <c r="E56" s="30" t="s">
        <v>57</v>
      </c>
      <c r="F56" s="30" t="s">
        <v>62</v>
      </c>
      <c r="G56" s="30" t="s">
        <v>52</v>
      </c>
      <c r="H56" s="30" t="s">
        <v>53</v>
      </c>
      <c r="I56" s="2">
        <v>80.757827862599996</v>
      </c>
      <c r="J56" s="31">
        <v>40.39</v>
      </c>
      <c r="K56" s="31">
        <f t="shared" si="16"/>
        <v>4</v>
      </c>
      <c r="L56" s="31">
        <f t="shared" si="17"/>
        <v>0</v>
      </c>
      <c r="M56" s="32"/>
      <c r="N56" s="33"/>
      <c r="O56" s="34"/>
      <c r="P56" s="35"/>
      <c r="Q56" s="34"/>
      <c r="R56" s="36">
        <v>2.5499999999999998</v>
      </c>
      <c r="S56" s="34">
        <v>2229.9749999999999</v>
      </c>
      <c r="T56" s="37">
        <v>1.45</v>
      </c>
      <c r="U56" s="34">
        <v>380.40750000000003</v>
      </c>
      <c r="V56" s="31"/>
      <c r="W56" s="34"/>
      <c r="X56" s="31"/>
      <c r="Y56" s="34"/>
      <c r="Z56" s="38"/>
      <c r="AA56" s="34"/>
      <c r="AB56" s="39"/>
      <c r="AC56" s="34"/>
      <c r="AD56" s="31"/>
      <c r="AE56" s="31"/>
      <c r="AF56" s="34"/>
      <c r="AG56" s="38"/>
      <c r="AH56" s="34"/>
      <c r="AI56" s="31"/>
      <c r="AJ56" s="34"/>
      <c r="AK56" s="32"/>
      <c r="AL56" s="34" t="str">
        <f t="shared" si="18"/>
        <v/>
      </c>
      <c r="AM56" s="32"/>
      <c r="AN56" s="34" t="str">
        <f t="shared" si="19"/>
        <v/>
      </c>
      <c r="AO56" s="31"/>
      <c r="AP56" s="34" t="str">
        <f t="shared" si="20"/>
        <v/>
      </c>
      <c r="AQ56" s="31"/>
      <c r="AR56" s="31"/>
      <c r="AS56" s="34">
        <f t="shared" si="21"/>
        <v>2610.3824999999997</v>
      </c>
      <c r="AT56" s="40">
        <f t="shared" si="15"/>
        <v>0.12230949627713085</v>
      </c>
      <c r="AU56" s="34">
        <f t="shared" si="22"/>
        <v>122.30949627713085</v>
      </c>
    </row>
    <row r="57" spans="1:47" s="41" customFormat="1" x14ac:dyDescent="0.25">
      <c r="A57" s="30" t="s">
        <v>141</v>
      </c>
      <c r="B57" s="30" t="s">
        <v>138</v>
      </c>
      <c r="C57" s="30" t="s">
        <v>139</v>
      </c>
      <c r="D57" s="30" t="s">
        <v>140</v>
      </c>
      <c r="E57" s="30" t="s">
        <v>70</v>
      </c>
      <c r="F57" s="30" t="s">
        <v>62</v>
      </c>
      <c r="G57" s="30" t="s">
        <v>52</v>
      </c>
      <c r="H57" s="30" t="s">
        <v>53</v>
      </c>
      <c r="I57" s="2">
        <v>80.705962681800003</v>
      </c>
      <c r="J57" s="31">
        <v>40.36</v>
      </c>
      <c r="K57" s="31">
        <f t="shared" si="16"/>
        <v>38.83</v>
      </c>
      <c r="L57" s="31">
        <f t="shared" si="17"/>
        <v>1.17</v>
      </c>
      <c r="M57" s="32"/>
      <c r="N57" s="33"/>
      <c r="O57" s="34"/>
      <c r="P57" s="35">
        <v>28.97</v>
      </c>
      <c r="Q57" s="34">
        <v>51602.8125</v>
      </c>
      <c r="R57" s="36">
        <v>9.86</v>
      </c>
      <c r="S57" s="34">
        <v>8622.57</v>
      </c>
      <c r="T57" s="37"/>
      <c r="U57" s="34"/>
      <c r="V57" s="31"/>
      <c r="W57" s="34"/>
      <c r="X57" s="31"/>
      <c r="Y57" s="34"/>
      <c r="Z57" s="38"/>
      <c r="AA57" s="34"/>
      <c r="AB57" s="39"/>
      <c r="AC57" s="34"/>
      <c r="AD57" s="31"/>
      <c r="AE57" s="31"/>
      <c r="AF57" s="34"/>
      <c r="AG57" s="38"/>
      <c r="AH57" s="34"/>
      <c r="AI57" s="31"/>
      <c r="AJ57" s="34"/>
      <c r="AK57" s="32"/>
      <c r="AL57" s="34" t="str">
        <f t="shared" si="18"/>
        <v/>
      </c>
      <c r="AM57" s="32">
        <v>0.5</v>
      </c>
      <c r="AN57" s="34">
        <f t="shared" si="19"/>
        <v>3022</v>
      </c>
      <c r="AO57" s="31"/>
      <c r="AP57" s="34" t="str">
        <f t="shared" si="20"/>
        <v/>
      </c>
      <c r="AQ57" s="31">
        <v>0.67</v>
      </c>
      <c r="AR57" s="31"/>
      <c r="AS57" s="34">
        <f t="shared" si="21"/>
        <v>60225.3825</v>
      </c>
      <c r="AT57" s="40">
        <f t="shared" si="15"/>
        <v>2.821860856281611</v>
      </c>
      <c r="AU57" s="34">
        <f t="shared" si="22"/>
        <v>2821.8608562816107</v>
      </c>
    </row>
    <row r="58" spans="1:47" s="41" customFormat="1" x14ac:dyDescent="0.25">
      <c r="A58" s="30" t="s">
        <v>141</v>
      </c>
      <c r="B58" s="30" t="s">
        <v>138</v>
      </c>
      <c r="C58" s="30" t="s">
        <v>139</v>
      </c>
      <c r="D58" s="30" t="s">
        <v>140</v>
      </c>
      <c r="E58" s="30" t="s">
        <v>55</v>
      </c>
      <c r="F58" s="30" t="s">
        <v>62</v>
      </c>
      <c r="G58" s="30" t="s">
        <v>52</v>
      </c>
      <c r="H58" s="30" t="s">
        <v>53</v>
      </c>
      <c r="I58" s="2">
        <v>80.705962681800003</v>
      </c>
      <c r="J58" s="31">
        <v>40.36</v>
      </c>
      <c r="K58" s="31">
        <f t="shared" si="16"/>
        <v>8.26</v>
      </c>
      <c r="L58" s="31">
        <f t="shared" si="17"/>
        <v>0</v>
      </c>
      <c r="M58" s="32"/>
      <c r="N58" s="33"/>
      <c r="O58" s="34"/>
      <c r="P58" s="35">
        <v>3.76</v>
      </c>
      <c r="Q58" s="34">
        <v>6697.5</v>
      </c>
      <c r="R58" s="36">
        <v>4.5</v>
      </c>
      <c r="S58" s="34">
        <v>3935.25</v>
      </c>
      <c r="T58" s="37"/>
      <c r="U58" s="34"/>
      <c r="V58" s="31"/>
      <c r="W58" s="34"/>
      <c r="X58" s="31"/>
      <c r="Y58" s="34"/>
      <c r="Z58" s="38"/>
      <c r="AA58" s="34"/>
      <c r="AB58" s="39"/>
      <c r="AC58" s="34"/>
      <c r="AD58" s="31"/>
      <c r="AE58" s="31"/>
      <c r="AF58" s="34"/>
      <c r="AG58" s="38"/>
      <c r="AH58" s="34"/>
      <c r="AI58" s="31"/>
      <c r="AJ58" s="34"/>
      <c r="AK58" s="32"/>
      <c r="AL58" s="34" t="str">
        <f t="shared" si="18"/>
        <v/>
      </c>
      <c r="AM58" s="32"/>
      <c r="AN58" s="34" t="str">
        <f t="shared" si="19"/>
        <v/>
      </c>
      <c r="AO58" s="31"/>
      <c r="AP58" s="34" t="str">
        <f t="shared" si="20"/>
        <v/>
      </c>
      <c r="AQ58" s="31"/>
      <c r="AR58" s="31"/>
      <c r="AS58" s="34">
        <f t="shared" si="21"/>
        <v>10632.75</v>
      </c>
      <c r="AT58" s="40">
        <f t="shared" si="15"/>
        <v>0.49819759998416441</v>
      </c>
      <c r="AU58" s="34">
        <f t="shared" si="22"/>
        <v>498.19759998416441</v>
      </c>
    </row>
    <row r="59" spans="1:47" x14ac:dyDescent="0.25">
      <c r="A59" s="1" t="s">
        <v>142</v>
      </c>
      <c r="B59" s="1" t="s">
        <v>138</v>
      </c>
      <c r="C59" s="1" t="s">
        <v>139</v>
      </c>
      <c r="D59" s="1" t="s">
        <v>140</v>
      </c>
      <c r="E59" s="1" t="s">
        <v>104</v>
      </c>
      <c r="F59" s="1" t="s">
        <v>62</v>
      </c>
      <c r="G59" s="1" t="s">
        <v>52</v>
      </c>
      <c r="H59" s="1" t="s">
        <v>53</v>
      </c>
      <c r="I59" s="2">
        <v>161.25629095900001</v>
      </c>
      <c r="J59" s="2">
        <v>40.33</v>
      </c>
      <c r="K59" s="2">
        <f t="shared" si="16"/>
        <v>39.65</v>
      </c>
      <c r="L59" s="2">
        <f t="shared" si="17"/>
        <v>0.01</v>
      </c>
      <c r="N59" s="4">
        <v>1.85</v>
      </c>
      <c r="O59" s="5">
        <v>4686.9750000000004</v>
      </c>
      <c r="P59" s="6">
        <v>31.29</v>
      </c>
      <c r="Q59" s="5">
        <v>55735.3125</v>
      </c>
      <c r="R59" s="7">
        <v>6.51</v>
      </c>
      <c r="S59" s="5">
        <v>5692.9949999999999</v>
      </c>
      <c r="AL59" s="5" t="str">
        <f t="shared" si="18"/>
        <v/>
      </c>
      <c r="AM59" s="3">
        <v>0.01</v>
      </c>
      <c r="AN59" s="5">
        <f t="shared" si="19"/>
        <v>60.44</v>
      </c>
      <c r="AP59" s="5" t="str">
        <f t="shared" si="20"/>
        <v/>
      </c>
      <c r="AS59" s="5">
        <f t="shared" si="21"/>
        <v>66115.282500000001</v>
      </c>
      <c r="AT59" s="11">
        <f t="shared" si="15"/>
        <v>3.0978321754743625</v>
      </c>
      <c r="AU59" s="5">
        <f t="shared" si="22"/>
        <v>3097.8321754743624</v>
      </c>
    </row>
    <row r="60" spans="1:47" x14ac:dyDescent="0.25">
      <c r="A60" s="1" t="s">
        <v>142</v>
      </c>
      <c r="B60" s="1" t="s">
        <v>138</v>
      </c>
      <c r="C60" s="1" t="s">
        <v>139</v>
      </c>
      <c r="D60" s="1" t="s">
        <v>140</v>
      </c>
      <c r="E60" s="1" t="s">
        <v>94</v>
      </c>
      <c r="F60" s="1" t="s">
        <v>62</v>
      </c>
      <c r="G60" s="1" t="s">
        <v>52</v>
      </c>
      <c r="H60" s="1" t="s">
        <v>53</v>
      </c>
      <c r="I60" s="2">
        <v>161.25629095900001</v>
      </c>
      <c r="J60" s="2">
        <v>39.21</v>
      </c>
      <c r="K60" s="2">
        <f t="shared" si="16"/>
        <v>31.82</v>
      </c>
      <c r="L60" s="2">
        <f t="shared" si="17"/>
        <v>0</v>
      </c>
      <c r="P60" s="6">
        <v>20.29</v>
      </c>
      <c r="Q60" s="5">
        <v>36141.5625</v>
      </c>
      <c r="R60" s="7">
        <v>11.53</v>
      </c>
      <c r="S60" s="5">
        <v>10082.985000000001</v>
      </c>
      <c r="AL60" s="5" t="str">
        <f t="shared" si="18"/>
        <v/>
      </c>
      <c r="AN60" s="5" t="str">
        <f t="shared" si="19"/>
        <v/>
      </c>
      <c r="AP60" s="5" t="str">
        <f t="shared" si="20"/>
        <v/>
      </c>
      <c r="AS60" s="5">
        <f t="shared" si="21"/>
        <v>46224.547500000001</v>
      </c>
      <c r="AT60" s="11">
        <f t="shared" si="15"/>
        <v>2.1658516023469008</v>
      </c>
      <c r="AU60" s="5">
        <f t="shared" si="22"/>
        <v>2165.8516023469006</v>
      </c>
    </row>
    <row r="61" spans="1:47" x14ac:dyDescent="0.25">
      <c r="A61" s="1" t="s">
        <v>142</v>
      </c>
      <c r="B61" s="1" t="s">
        <v>138</v>
      </c>
      <c r="C61" s="1" t="s">
        <v>139</v>
      </c>
      <c r="D61" s="1" t="s">
        <v>140</v>
      </c>
      <c r="E61" s="1" t="s">
        <v>50</v>
      </c>
      <c r="F61" s="1" t="s">
        <v>62</v>
      </c>
      <c r="G61" s="1" t="s">
        <v>52</v>
      </c>
      <c r="H61" s="1" t="s">
        <v>53</v>
      </c>
      <c r="I61" s="2">
        <v>161.25629095900001</v>
      </c>
      <c r="J61" s="2">
        <v>39.229999999999997</v>
      </c>
      <c r="K61" s="2">
        <f t="shared" si="16"/>
        <v>2.6</v>
      </c>
      <c r="L61" s="2">
        <f t="shared" si="17"/>
        <v>0</v>
      </c>
      <c r="R61" s="7">
        <v>2.6</v>
      </c>
      <c r="S61" s="5">
        <v>2273.6999999999998</v>
      </c>
      <c r="AL61" s="5" t="str">
        <f t="shared" si="18"/>
        <v/>
      </c>
      <c r="AN61" s="5" t="str">
        <f t="shared" si="19"/>
        <v/>
      </c>
      <c r="AP61" s="5" t="str">
        <f t="shared" si="20"/>
        <v/>
      </c>
      <c r="AS61" s="5">
        <f t="shared" si="21"/>
        <v>2273.6999999999998</v>
      </c>
      <c r="AT61" s="11">
        <f t="shared" si="15"/>
        <v>0.10653423461324629</v>
      </c>
      <c r="AU61" s="5">
        <f t="shared" si="22"/>
        <v>106.5342346132463</v>
      </c>
    </row>
    <row r="62" spans="1:47" x14ac:dyDescent="0.25">
      <c r="A62" s="1" t="s">
        <v>142</v>
      </c>
      <c r="B62" s="1" t="s">
        <v>138</v>
      </c>
      <c r="C62" s="1" t="s">
        <v>139</v>
      </c>
      <c r="D62" s="1" t="s">
        <v>140</v>
      </c>
      <c r="E62" s="1" t="s">
        <v>54</v>
      </c>
      <c r="F62" s="1" t="s">
        <v>62</v>
      </c>
      <c r="G62" s="1" t="s">
        <v>52</v>
      </c>
      <c r="H62" s="1" t="s">
        <v>53</v>
      </c>
      <c r="I62" s="2">
        <v>161.25629095900001</v>
      </c>
      <c r="J62" s="2">
        <v>40.340000000000003</v>
      </c>
      <c r="K62" s="2">
        <f t="shared" si="16"/>
        <v>5.53</v>
      </c>
      <c r="L62" s="2">
        <f t="shared" si="17"/>
        <v>0</v>
      </c>
      <c r="R62" s="7">
        <v>5.53</v>
      </c>
      <c r="S62" s="5">
        <v>4835.9850000000006</v>
      </c>
      <c r="AL62" s="5" t="str">
        <f t="shared" si="18"/>
        <v/>
      </c>
      <c r="AN62" s="5" t="str">
        <f t="shared" si="19"/>
        <v/>
      </c>
      <c r="AP62" s="5" t="str">
        <f t="shared" si="20"/>
        <v/>
      </c>
      <c r="AS62" s="5">
        <f t="shared" si="21"/>
        <v>4835.9850000000006</v>
      </c>
      <c r="AT62" s="11">
        <f t="shared" si="15"/>
        <v>0.22659012208125084</v>
      </c>
      <c r="AU62" s="5">
        <f t="shared" si="22"/>
        <v>226.59012208125083</v>
      </c>
    </row>
    <row r="63" spans="1:47" x14ac:dyDescent="0.25">
      <c r="A63" s="1" t="s">
        <v>143</v>
      </c>
      <c r="B63" s="1" t="s">
        <v>144</v>
      </c>
      <c r="C63" s="1" t="s">
        <v>145</v>
      </c>
      <c r="D63" s="1" t="s">
        <v>67</v>
      </c>
      <c r="E63" s="1" t="s">
        <v>63</v>
      </c>
      <c r="F63" s="1" t="s">
        <v>146</v>
      </c>
      <c r="G63" s="1" t="s">
        <v>52</v>
      </c>
      <c r="H63" s="1" t="s">
        <v>53</v>
      </c>
      <c r="I63" s="2">
        <v>80.469208526499997</v>
      </c>
      <c r="J63" s="2">
        <v>38.28</v>
      </c>
      <c r="K63" s="2">
        <f t="shared" si="16"/>
        <v>38.28</v>
      </c>
      <c r="L63" s="2">
        <f t="shared" si="17"/>
        <v>0</v>
      </c>
      <c r="P63" s="6">
        <v>0.25</v>
      </c>
      <c r="Q63" s="5">
        <v>445.3125</v>
      </c>
      <c r="R63" s="7">
        <v>38.03</v>
      </c>
      <c r="S63" s="5">
        <v>33257.235000000001</v>
      </c>
      <c r="AL63" s="5" t="str">
        <f t="shared" si="18"/>
        <v/>
      </c>
      <c r="AN63" s="5" t="str">
        <f t="shared" si="19"/>
        <v/>
      </c>
      <c r="AP63" s="5" t="str">
        <f t="shared" si="20"/>
        <v/>
      </c>
      <c r="AS63" s="5">
        <f t="shared" si="21"/>
        <v>33702.547500000001</v>
      </c>
      <c r="AT63" s="11">
        <f t="shared" si="15"/>
        <v>1.5791331760694365</v>
      </c>
      <c r="AU63" s="5">
        <f t="shared" si="22"/>
        <v>1579.1331760694363</v>
      </c>
    </row>
    <row r="64" spans="1:47" x14ac:dyDescent="0.25">
      <c r="A64" s="1" t="s">
        <v>143</v>
      </c>
      <c r="B64" s="1" t="s">
        <v>144</v>
      </c>
      <c r="C64" s="1" t="s">
        <v>145</v>
      </c>
      <c r="D64" s="1" t="s">
        <v>67</v>
      </c>
      <c r="E64" s="1" t="s">
        <v>89</v>
      </c>
      <c r="F64" s="1" t="s">
        <v>146</v>
      </c>
      <c r="G64" s="1" t="s">
        <v>52</v>
      </c>
      <c r="H64" s="1" t="s">
        <v>53</v>
      </c>
      <c r="I64" s="2">
        <v>80.469208526499997</v>
      </c>
      <c r="J64" s="2">
        <v>40.24</v>
      </c>
      <c r="K64" s="2">
        <f t="shared" si="16"/>
        <v>38.89</v>
      </c>
      <c r="L64" s="2">
        <f t="shared" si="17"/>
        <v>1.1099999999999999</v>
      </c>
      <c r="P64" s="6">
        <v>26.18</v>
      </c>
      <c r="Q64" s="5">
        <v>46633.125</v>
      </c>
      <c r="R64" s="7">
        <v>12.71</v>
      </c>
      <c r="S64" s="5">
        <v>11114.895</v>
      </c>
      <c r="AL64" s="5" t="str">
        <f t="shared" si="18"/>
        <v/>
      </c>
      <c r="AM64" s="3">
        <v>0.41</v>
      </c>
      <c r="AN64" s="5">
        <f t="shared" si="19"/>
        <v>2478.04</v>
      </c>
      <c r="AP64" s="5" t="str">
        <f t="shared" si="20"/>
        <v/>
      </c>
      <c r="AQ64" s="2">
        <v>0.7</v>
      </c>
      <c r="AS64" s="5">
        <f t="shared" si="21"/>
        <v>57748.020000000004</v>
      </c>
      <c r="AT64" s="11">
        <f t="shared" si="15"/>
        <v>2.7057840133396844</v>
      </c>
      <c r="AU64" s="5">
        <f t="shared" si="22"/>
        <v>2705.7840133396844</v>
      </c>
    </row>
    <row r="65" spans="1:47" x14ac:dyDescent="0.25">
      <c r="A65" s="1" t="s">
        <v>147</v>
      </c>
      <c r="B65" s="1" t="s">
        <v>148</v>
      </c>
      <c r="C65" s="1" t="s">
        <v>149</v>
      </c>
      <c r="D65" s="1" t="s">
        <v>67</v>
      </c>
      <c r="E65" s="1" t="s">
        <v>99</v>
      </c>
      <c r="F65" s="1" t="s">
        <v>146</v>
      </c>
      <c r="G65" s="1" t="s">
        <v>52</v>
      </c>
      <c r="H65" s="1" t="s">
        <v>53</v>
      </c>
      <c r="I65" s="2">
        <v>1.49999126798</v>
      </c>
      <c r="J65" s="2">
        <v>1.5</v>
      </c>
      <c r="K65" s="2">
        <f t="shared" si="16"/>
        <v>0.17</v>
      </c>
      <c r="L65" s="2">
        <f t="shared" si="17"/>
        <v>0</v>
      </c>
      <c r="T65" s="8">
        <v>0.17</v>
      </c>
      <c r="U65" s="5">
        <v>44.599500000000013</v>
      </c>
      <c r="AL65" s="5" t="str">
        <f t="shared" si="18"/>
        <v/>
      </c>
      <c r="AN65" s="5" t="str">
        <f t="shared" si="19"/>
        <v/>
      </c>
      <c r="AP65" s="5" t="str">
        <f t="shared" si="20"/>
        <v/>
      </c>
      <c r="AS65" s="5">
        <f t="shared" si="21"/>
        <v>44.599500000000013</v>
      </c>
      <c r="AT65" s="11">
        <f t="shared" si="15"/>
        <v>2.0897099866444475E-3</v>
      </c>
      <c r="AU65" s="5">
        <f t="shared" si="22"/>
        <v>2.0897099866444475</v>
      </c>
    </row>
    <row r="66" spans="1:47" x14ac:dyDescent="0.25">
      <c r="A66" s="1" t="s">
        <v>150</v>
      </c>
      <c r="B66" s="1" t="s">
        <v>144</v>
      </c>
      <c r="C66" s="1" t="s">
        <v>145</v>
      </c>
      <c r="D66" s="1" t="s">
        <v>67</v>
      </c>
      <c r="E66" s="1" t="s">
        <v>61</v>
      </c>
      <c r="F66" s="1" t="s">
        <v>146</v>
      </c>
      <c r="G66" s="1" t="s">
        <v>52</v>
      </c>
      <c r="H66" s="1" t="s">
        <v>53</v>
      </c>
      <c r="I66" s="2">
        <v>79.074499185600004</v>
      </c>
      <c r="J66" s="2">
        <v>35.630000000000003</v>
      </c>
      <c r="K66" s="2">
        <f t="shared" si="16"/>
        <v>25.830000000000002</v>
      </c>
      <c r="L66" s="2">
        <f t="shared" si="17"/>
        <v>0</v>
      </c>
      <c r="P66" s="6">
        <v>0.12</v>
      </c>
      <c r="Q66" s="5">
        <v>213.75</v>
      </c>
      <c r="R66" s="7">
        <v>13.84</v>
      </c>
      <c r="S66" s="5">
        <v>12103.08</v>
      </c>
      <c r="T66" s="8">
        <v>7.18</v>
      </c>
      <c r="U66" s="5">
        <v>1883.673</v>
      </c>
      <c r="Z66" s="9">
        <v>3.75</v>
      </c>
      <c r="AA66" s="5">
        <v>393.52499999999998</v>
      </c>
      <c r="AB66" s="10">
        <v>0.94</v>
      </c>
      <c r="AC66" s="5">
        <v>88.780649999999994</v>
      </c>
      <c r="AL66" s="5" t="str">
        <f t="shared" si="18"/>
        <v/>
      </c>
      <c r="AN66" s="5" t="str">
        <f t="shared" si="19"/>
        <v/>
      </c>
      <c r="AP66" s="5" t="str">
        <f t="shared" si="20"/>
        <v/>
      </c>
      <c r="AS66" s="5">
        <f t="shared" si="21"/>
        <v>14682.808650000001</v>
      </c>
      <c r="AT66" s="11">
        <f t="shared" si="15"/>
        <v>0.68796313563816791</v>
      </c>
      <c r="AU66" s="5">
        <f t="shared" si="22"/>
        <v>687.96313563816796</v>
      </c>
    </row>
    <row r="67" spans="1:47" x14ac:dyDescent="0.25">
      <c r="A67" s="1" t="s">
        <v>150</v>
      </c>
      <c r="B67" s="1" t="s">
        <v>144</v>
      </c>
      <c r="C67" s="1" t="s">
        <v>145</v>
      </c>
      <c r="D67" s="1" t="s">
        <v>67</v>
      </c>
      <c r="E67" s="1" t="s">
        <v>99</v>
      </c>
      <c r="F67" s="1" t="s">
        <v>146</v>
      </c>
      <c r="G67" s="1" t="s">
        <v>52</v>
      </c>
      <c r="H67" s="1" t="s">
        <v>53</v>
      </c>
      <c r="I67" s="2">
        <v>79.074499185600004</v>
      </c>
      <c r="J67" s="2">
        <v>38.79</v>
      </c>
      <c r="K67" s="2">
        <f t="shared" si="16"/>
        <v>33.5</v>
      </c>
      <c r="L67" s="2">
        <f t="shared" si="17"/>
        <v>0</v>
      </c>
      <c r="P67" s="6">
        <v>4.95</v>
      </c>
      <c r="Q67" s="5">
        <v>8817.1875</v>
      </c>
      <c r="R67" s="7">
        <v>10.45</v>
      </c>
      <c r="S67" s="5">
        <v>9138.5249999999996</v>
      </c>
      <c r="T67" s="8">
        <v>18.100000000000001</v>
      </c>
      <c r="U67" s="5">
        <v>4748.5350000000008</v>
      </c>
      <c r="AL67" s="5" t="str">
        <f t="shared" si="18"/>
        <v/>
      </c>
      <c r="AN67" s="5" t="str">
        <f t="shared" si="19"/>
        <v/>
      </c>
      <c r="AP67" s="5" t="str">
        <f t="shared" si="20"/>
        <v/>
      </c>
      <c r="AS67" s="5">
        <f t="shared" si="21"/>
        <v>22704.247500000001</v>
      </c>
      <c r="AT67" s="11">
        <f t="shared" ref="AT67:AT98" si="23">(AS67/$AS$128)*100</f>
        <v>1.0638077274408282</v>
      </c>
      <c r="AU67" s="5">
        <f t="shared" si="22"/>
        <v>1063.8077274408281</v>
      </c>
    </row>
    <row r="68" spans="1:47" x14ac:dyDescent="0.25">
      <c r="A68" s="1" t="s">
        <v>151</v>
      </c>
      <c r="B68" s="1" t="s">
        <v>152</v>
      </c>
      <c r="C68" s="1" t="s">
        <v>153</v>
      </c>
      <c r="D68" s="1" t="s">
        <v>67</v>
      </c>
      <c r="E68" s="1" t="s">
        <v>104</v>
      </c>
      <c r="F68" s="1" t="s">
        <v>146</v>
      </c>
      <c r="G68" s="1" t="s">
        <v>52</v>
      </c>
      <c r="H68" s="1" t="s">
        <v>53</v>
      </c>
      <c r="I68" s="2">
        <v>160.77538724600001</v>
      </c>
      <c r="J68" s="2">
        <v>40.19</v>
      </c>
      <c r="K68" s="2">
        <f t="shared" si="16"/>
        <v>10.14</v>
      </c>
      <c r="L68" s="2">
        <f t="shared" si="17"/>
        <v>0</v>
      </c>
      <c r="P68" s="6">
        <v>0.85</v>
      </c>
      <c r="Q68" s="5">
        <v>1514.0625</v>
      </c>
      <c r="R68" s="7">
        <v>2.64</v>
      </c>
      <c r="S68" s="5">
        <v>2308.6799999999998</v>
      </c>
      <c r="T68" s="8">
        <v>3.83</v>
      </c>
      <c r="U68" s="5">
        <v>1004.8005000000001</v>
      </c>
      <c r="Z68" s="9">
        <v>1.28</v>
      </c>
      <c r="AA68" s="5">
        <v>134.32320000000001</v>
      </c>
      <c r="AB68" s="10">
        <v>1.54</v>
      </c>
      <c r="AC68" s="5">
        <v>145.44915</v>
      </c>
      <c r="AL68" s="5" t="str">
        <f t="shared" si="18"/>
        <v/>
      </c>
      <c r="AN68" s="5" t="str">
        <f t="shared" si="19"/>
        <v/>
      </c>
      <c r="AP68" s="5" t="str">
        <f t="shared" si="20"/>
        <v/>
      </c>
      <c r="AS68" s="5">
        <f t="shared" si="21"/>
        <v>5107.3153499999999</v>
      </c>
      <c r="AT68" s="11">
        <f t="shared" si="23"/>
        <v>0.23930330815003484</v>
      </c>
      <c r="AU68" s="5">
        <f t="shared" si="22"/>
        <v>239.30330815003484</v>
      </c>
    </row>
    <row r="69" spans="1:47" x14ac:dyDescent="0.25">
      <c r="A69" s="1" t="s">
        <v>151</v>
      </c>
      <c r="B69" s="1" t="s">
        <v>152</v>
      </c>
      <c r="C69" s="1" t="s">
        <v>153</v>
      </c>
      <c r="D69" s="1" t="s">
        <v>67</v>
      </c>
      <c r="E69" s="1" t="s">
        <v>94</v>
      </c>
      <c r="F69" s="1" t="s">
        <v>146</v>
      </c>
      <c r="G69" s="1" t="s">
        <v>52</v>
      </c>
      <c r="H69" s="1" t="s">
        <v>53</v>
      </c>
      <c r="I69" s="2">
        <v>160.77538724600001</v>
      </c>
      <c r="J69" s="2">
        <v>40.200000000000003</v>
      </c>
      <c r="K69" s="2">
        <f t="shared" si="16"/>
        <v>35.550000000000004</v>
      </c>
      <c r="L69" s="2">
        <f t="shared" si="17"/>
        <v>0.91999999999999993</v>
      </c>
      <c r="N69" s="4">
        <v>6.42</v>
      </c>
      <c r="O69" s="5">
        <v>16265.07</v>
      </c>
      <c r="P69" s="6">
        <v>18.64</v>
      </c>
      <c r="Q69" s="5">
        <v>33202.5</v>
      </c>
      <c r="R69" s="7">
        <v>10.32</v>
      </c>
      <c r="S69" s="5">
        <v>9024.84</v>
      </c>
      <c r="T69" s="8">
        <v>0.17</v>
      </c>
      <c r="U69" s="5">
        <v>44.599500000000013</v>
      </c>
      <c r="AL69" s="5" t="str">
        <f t="shared" si="18"/>
        <v/>
      </c>
      <c r="AM69" s="3">
        <v>0.42</v>
      </c>
      <c r="AN69" s="5">
        <f t="shared" si="19"/>
        <v>2538.48</v>
      </c>
      <c r="AP69" s="5" t="str">
        <f t="shared" si="20"/>
        <v/>
      </c>
      <c r="AQ69" s="2">
        <v>0.5</v>
      </c>
      <c r="AS69" s="5">
        <f t="shared" si="21"/>
        <v>58537.0095</v>
      </c>
      <c r="AT69" s="11">
        <f t="shared" si="23"/>
        <v>2.7427521236886259</v>
      </c>
      <c r="AU69" s="5">
        <f t="shared" si="22"/>
        <v>2742.7521236886255</v>
      </c>
    </row>
    <row r="70" spans="1:47" x14ac:dyDescent="0.25">
      <c r="A70" s="1" t="s">
        <v>151</v>
      </c>
      <c r="B70" s="1" t="s">
        <v>152</v>
      </c>
      <c r="C70" s="1" t="s">
        <v>153</v>
      </c>
      <c r="D70" s="1" t="s">
        <v>67</v>
      </c>
      <c r="E70" s="1" t="s">
        <v>50</v>
      </c>
      <c r="F70" s="1" t="s">
        <v>146</v>
      </c>
      <c r="G70" s="1" t="s">
        <v>52</v>
      </c>
      <c r="H70" s="1" t="s">
        <v>53</v>
      </c>
      <c r="I70" s="2">
        <v>160.77538724600001</v>
      </c>
      <c r="J70" s="2">
        <v>40.22</v>
      </c>
      <c r="K70" s="2">
        <f t="shared" si="16"/>
        <v>7.82</v>
      </c>
      <c r="L70" s="2">
        <f t="shared" si="17"/>
        <v>0</v>
      </c>
      <c r="R70" s="7">
        <v>3.71</v>
      </c>
      <c r="S70" s="5">
        <v>3244.395</v>
      </c>
      <c r="T70" s="8">
        <v>4.1100000000000003</v>
      </c>
      <c r="U70" s="5">
        <v>1078.2584999999999</v>
      </c>
      <c r="AL70" s="5" t="str">
        <f t="shared" si="18"/>
        <v/>
      </c>
      <c r="AN70" s="5" t="str">
        <f t="shared" si="19"/>
        <v/>
      </c>
      <c r="AP70" s="5" t="str">
        <f t="shared" si="20"/>
        <v/>
      </c>
      <c r="AS70" s="5">
        <f t="shared" si="21"/>
        <v>4322.6535000000003</v>
      </c>
      <c r="AT70" s="11">
        <f t="shared" si="23"/>
        <v>0.20253796988202946</v>
      </c>
      <c r="AU70" s="5">
        <f t="shared" si="22"/>
        <v>202.53796988202944</v>
      </c>
    </row>
    <row r="71" spans="1:47" x14ac:dyDescent="0.25">
      <c r="B71" s="29" t="s">
        <v>161</v>
      </c>
    </row>
    <row r="72" spans="1:47" x14ac:dyDescent="0.25">
      <c r="B72" s="1" t="s">
        <v>157</v>
      </c>
      <c r="C72" s="1" t="s">
        <v>158</v>
      </c>
      <c r="D72" s="1" t="s">
        <v>67</v>
      </c>
      <c r="E72" s="1" t="s">
        <v>50</v>
      </c>
      <c r="F72" s="1" t="s">
        <v>90</v>
      </c>
      <c r="G72" s="1" t="s">
        <v>52</v>
      </c>
      <c r="H72" s="1" t="s">
        <v>53</v>
      </c>
      <c r="J72" s="2">
        <v>2.0299999999999998</v>
      </c>
      <c r="K72" s="2">
        <f t="shared" ref="K72:K95" si="24">SUM(N72,P72,R72,T72,V72,X72,Z72,AB72,AE72,AG72,AI72)</f>
        <v>1.56</v>
      </c>
      <c r="L72" s="2">
        <f t="shared" ref="L72:L95" si="25">SUM(M72,AD72,AK72,AM72,AO72,AQ72,AR72)</f>
        <v>0</v>
      </c>
      <c r="AG72" s="9">
        <v>1.56</v>
      </c>
      <c r="AH72" s="5">
        <v>2949.75</v>
      </c>
      <c r="AL72" s="5" t="str">
        <f t="shared" ref="AL72:AL94" si="26">IF(AK72&gt;0,AK72*$AL$1,"")</f>
        <v/>
      </c>
      <c r="AN72" s="5" t="str">
        <f t="shared" ref="AN72:AN94" si="27">IF(AM72&gt;0,AM72*$AN$1,"")</f>
        <v/>
      </c>
      <c r="AP72" s="5" t="str">
        <f t="shared" ref="AP72:AP94" si="28">IF(AO72&gt;0,AO72*$AP$1,"")</f>
        <v/>
      </c>
      <c r="AS72" s="5">
        <f t="shared" ref="AS72:AS95" si="29">SUM(O72,Q72,S72,U72,W72,Y72,AA72,AC72,AF72,AH72,AJ72)</f>
        <v>2949.75</v>
      </c>
      <c r="AT72" s="11">
        <f t="shared" ref="AT72:AT95" si="30">(AS72/$AS$128)*100</f>
        <v>0.13821056364094791</v>
      </c>
      <c r="AU72" s="5">
        <f t="shared" ref="AU72:AU95" si="31">(AT72/100)*$AU$1</f>
        <v>138.21056364094792</v>
      </c>
    </row>
    <row r="73" spans="1:47" x14ac:dyDescent="0.25">
      <c r="B73" s="1" t="s">
        <v>157</v>
      </c>
      <c r="C73" s="1" t="s">
        <v>158</v>
      </c>
      <c r="D73" s="1" t="s">
        <v>67</v>
      </c>
      <c r="E73" s="1" t="s">
        <v>54</v>
      </c>
      <c r="F73" s="1" t="s">
        <v>90</v>
      </c>
      <c r="G73" s="1" t="s">
        <v>52</v>
      </c>
      <c r="H73" s="1" t="s">
        <v>53</v>
      </c>
      <c r="J73" s="2">
        <v>1.06</v>
      </c>
      <c r="K73" s="2">
        <f t="shared" si="24"/>
        <v>0.03</v>
      </c>
      <c r="L73" s="2">
        <f t="shared" si="25"/>
        <v>0</v>
      </c>
      <c r="AG73" s="9">
        <v>0.03</v>
      </c>
      <c r="AH73" s="5">
        <v>42.75</v>
      </c>
      <c r="AL73" s="5" t="str">
        <f t="shared" si="26"/>
        <v/>
      </c>
      <c r="AN73" s="5" t="str">
        <f t="shared" si="27"/>
        <v/>
      </c>
      <c r="AP73" s="5" t="str">
        <f t="shared" si="28"/>
        <v/>
      </c>
      <c r="AS73" s="5">
        <f t="shared" si="29"/>
        <v>42.75</v>
      </c>
      <c r="AT73" s="11">
        <f t="shared" si="30"/>
        <v>2.0030516469702595E-3</v>
      </c>
      <c r="AU73" s="5">
        <f t="shared" si="31"/>
        <v>2.0030516469702597</v>
      </c>
    </row>
    <row r="74" spans="1:47" x14ac:dyDescent="0.25">
      <c r="B74" s="1" t="s">
        <v>157</v>
      </c>
      <c r="C74" s="1" t="s">
        <v>158</v>
      </c>
      <c r="D74" s="1" t="s">
        <v>67</v>
      </c>
      <c r="E74" s="1" t="s">
        <v>99</v>
      </c>
      <c r="F74" s="1" t="s">
        <v>51</v>
      </c>
      <c r="G74" s="1" t="s">
        <v>52</v>
      </c>
      <c r="H74" s="1" t="s">
        <v>53</v>
      </c>
      <c r="J74" s="2">
        <v>2.0299999999999998</v>
      </c>
      <c r="K74" s="2">
        <f t="shared" si="24"/>
        <v>2.0299999999999998</v>
      </c>
      <c r="L74" s="2">
        <f t="shared" si="25"/>
        <v>0</v>
      </c>
      <c r="AG74" s="9">
        <v>2.0299999999999998</v>
      </c>
      <c r="AH74" s="5">
        <v>2892.75</v>
      </c>
      <c r="AL74" s="5" t="str">
        <f t="shared" si="26"/>
        <v/>
      </c>
      <c r="AN74" s="5" t="str">
        <f t="shared" si="27"/>
        <v/>
      </c>
      <c r="AP74" s="5" t="str">
        <f t="shared" si="28"/>
        <v/>
      </c>
      <c r="AS74" s="5">
        <f t="shared" si="29"/>
        <v>2892.75</v>
      </c>
      <c r="AT74" s="11">
        <f t="shared" si="30"/>
        <v>0.13553982811165424</v>
      </c>
      <c r="AU74" s="5">
        <f t="shared" si="31"/>
        <v>135.53982811165423</v>
      </c>
    </row>
    <row r="75" spans="1:47" x14ac:dyDescent="0.25">
      <c r="B75" s="1" t="s">
        <v>157</v>
      </c>
      <c r="C75" s="1" t="s">
        <v>158</v>
      </c>
      <c r="D75" s="1" t="s">
        <v>67</v>
      </c>
      <c r="E75" s="1" t="s">
        <v>104</v>
      </c>
      <c r="F75" s="1" t="s">
        <v>51</v>
      </c>
      <c r="G75" s="1" t="s">
        <v>52</v>
      </c>
      <c r="H75" s="1" t="s">
        <v>53</v>
      </c>
      <c r="J75" s="2">
        <v>2.0299999999999998</v>
      </c>
      <c r="K75" s="2">
        <f t="shared" si="24"/>
        <v>2.0299999999999998</v>
      </c>
      <c r="L75" s="2">
        <f t="shared" si="25"/>
        <v>0</v>
      </c>
      <c r="AG75" s="9">
        <v>2.0299999999999998</v>
      </c>
      <c r="AH75" s="5">
        <v>3249</v>
      </c>
      <c r="AL75" s="5" t="str">
        <f t="shared" si="26"/>
        <v/>
      </c>
      <c r="AN75" s="5" t="str">
        <f t="shared" si="27"/>
        <v/>
      </c>
      <c r="AP75" s="5" t="str">
        <f t="shared" si="28"/>
        <v/>
      </c>
      <c r="AS75" s="5">
        <f t="shared" si="29"/>
        <v>3249</v>
      </c>
      <c r="AT75" s="11">
        <f t="shared" si="30"/>
        <v>0.15223192516973974</v>
      </c>
      <c r="AU75" s="5">
        <f t="shared" si="31"/>
        <v>152.23192516973972</v>
      </c>
    </row>
    <row r="76" spans="1:47" x14ac:dyDescent="0.25">
      <c r="B76" s="1" t="s">
        <v>157</v>
      </c>
      <c r="C76" s="1" t="s">
        <v>158</v>
      </c>
      <c r="D76" s="1" t="s">
        <v>67</v>
      </c>
      <c r="E76" s="1" t="s">
        <v>54</v>
      </c>
      <c r="F76" s="1" t="s">
        <v>51</v>
      </c>
      <c r="G76" s="1" t="s">
        <v>52</v>
      </c>
      <c r="H76" s="1" t="s">
        <v>53</v>
      </c>
      <c r="J76" s="2">
        <v>1.1200000000000001</v>
      </c>
      <c r="K76" s="2">
        <f t="shared" si="24"/>
        <v>1.1200000000000001</v>
      </c>
      <c r="L76" s="2">
        <f t="shared" si="25"/>
        <v>0</v>
      </c>
      <c r="AG76" s="9">
        <v>1.1200000000000001</v>
      </c>
      <c r="AH76" s="5">
        <v>2128</v>
      </c>
      <c r="AL76" s="5" t="str">
        <f t="shared" si="26"/>
        <v/>
      </c>
      <c r="AN76" s="5" t="str">
        <f t="shared" si="27"/>
        <v/>
      </c>
      <c r="AP76" s="5" t="str">
        <f t="shared" si="28"/>
        <v/>
      </c>
      <c r="AS76" s="5">
        <f t="shared" si="29"/>
        <v>2128</v>
      </c>
      <c r="AT76" s="11">
        <f t="shared" si="30"/>
        <v>9.9707459760297379E-2</v>
      </c>
      <c r="AU76" s="5">
        <f t="shared" si="31"/>
        <v>99.707459760297382</v>
      </c>
    </row>
    <row r="77" spans="1:47" x14ac:dyDescent="0.25">
      <c r="B77" s="1" t="s">
        <v>157</v>
      </c>
      <c r="C77" s="1" t="s">
        <v>158</v>
      </c>
      <c r="D77" s="1" t="s">
        <v>67</v>
      </c>
      <c r="E77" s="1" t="s">
        <v>70</v>
      </c>
      <c r="F77" s="1" t="s">
        <v>51</v>
      </c>
      <c r="G77" s="1" t="s">
        <v>52</v>
      </c>
      <c r="H77" s="1" t="s">
        <v>53</v>
      </c>
      <c r="J77" s="2">
        <v>2</v>
      </c>
      <c r="K77" s="2">
        <f t="shared" si="24"/>
        <v>2</v>
      </c>
      <c r="L77" s="2">
        <f t="shared" si="25"/>
        <v>0</v>
      </c>
      <c r="AG77" s="9">
        <v>2</v>
      </c>
      <c r="AH77" s="5">
        <v>2930.75</v>
      </c>
      <c r="AL77" s="5" t="str">
        <f t="shared" si="26"/>
        <v/>
      </c>
      <c r="AN77" s="5" t="str">
        <f t="shared" si="27"/>
        <v/>
      </c>
      <c r="AP77" s="5" t="str">
        <f t="shared" si="28"/>
        <v/>
      </c>
      <c r="AS77" s="5">
        <f t="shared" si="29"/>
        <v>2930.75</v>
      </c>
      <c r="AT77" s="11">
        <f t="shared" si="30"/>
        <v>0.1373203184645167</v>
      </c>
      <c r="AU77" s="5">
        <f t="shared" si="31"/>
        <v>137.3203184645167</v>
      </c>
    </row>
    <row r="78" spans="1:47" x14ac:dyDescent="0.25">
      <c r="B78" s="1" t="s">
        <v>157</v>
      </c>
      <c r="C78" s="1" t="s">
        <v>158</v>
      </c>
      <c r="D78" s="1" t="s">
        <v>67</v>
      </c>
      <c r="E78" s="1" t="s">
        <v>55</v>
      </c>
      <c r="F78" s="1" t="s">
        <v>51</v>
      </c>
      <c r="G78" s="1" t="s">
        <v>52</v>
      </c>
      <c r="H78" s="1" t="s">
        <v>53</v>
      </c>
      <c r="J78" s="2">
        <v>4.75</v>
      </c>
      <c r="K78" s="2">
        <f t="shared" si="24"/>
        <v>4.75</v>
      </c>
      <c r="L78" s="2">
        <f t="shared" si="25"/>
        <v>0</v>
      </c>
      <c r="AG78" s="9">
        <v>4.75</v>
      </c>
      <c r="AH78" s="5">
        <v>8977.5</v>
      </c>
      <c r="AL78" s="5" t="str">
        <f t="shared" si="26"/>
        <v/>
      </c>
      <c r="AN78" s="5" t="str">
        <f t="shared" si="27"/>
        <v/>
      </c>
      <c r="AP78" s="5" t="str">
        <f t="shared" si="28"/>
        <v/>
      </c>
      <c r="AS78" s="5">
        <f t="shared" si="29"/>
        <v>8977.5</v>
      </c>
      <c r="AT78" s="11">
        <f t="shared" si="30"/>
        <v>0.42064084586375455</v>
      </c>
      <c r="AU78" s="5">
        <f t="shared" si="31"/>
        <v>420.64084586375458</v>
      </c>
    </row>
    <row r="79" spans="1:47" x14ac:dyDescent="0.25">
      <c r="B79" s="1" t="s">
        <v>157</v>
      </c>
      <c r="C79" s="1" t="s">
        <v>158</v>
      </c>
      <c r="D79" s="1" t="s">
        <v>67</v>
      </c>
      <c r="E79" s="1" t="s">
        <v>57</v>
      </c>
      <c r="F79" s="1" t="s">
        <v>51</v>
      </c>
      <c r="G79" s="1" t="s">
        <v>52</v>
      </c>
      <c r="H79" s="1" t="s">
        <v>53</v>
      </c>
      <c r="J79" s="2">
        <v>2.02</v>
      </c>
      <c r="K79" s="2">
        <f t="shared" si="24"/>
        <v>2.02</v>
      </c>
      <c r="L79" s="2">
        <f t="shared" si="25"/>
        <v>0</v>
      </c>
      <c r="AG79" s="9">
        <v>2.02</v>
      </c>
      <c r="AH79" s="5">
        <v>3819</v>
      </c>
      <c r="AL79" s="5" t="str">
        <f t="shared" si="26"/>
        <v/>
      </c>
      <c r="AN79" s="5" t="str">
        <f t="shared" si="27"/>
        <v/>
      </c>
      <c r="AP79" s="5" t="str">
        <f t="shared" si="28"/>
        <v/>
      </c>
      <c r="AS79" s="5">
        <f t="shared" si="29"/>
        <v>3819</v>
      </c>
      <c r="AT79" s="11">
        <f t="shared" si="30"/>
        <v>0.17893928046267654</v>
      </c>
      <c r="AU79" s="5">
        <f t="shared" si="31"/>
        <v>178.93928046267655</v>
      </c>
    </row>
    <row r="80" spans="1:47" x14ac:dyDescent="0.25">
      <c r="B80" s="1" t="s">
        <v>157</v>
      </c>
      <c r="C80" s="1" t="s">
        <v>158</v>
      </c>
      <c r="D80" s="1" t="s">
        <v>67</v>
      </c>
      <c r="E80" s="1" t="s">
        <v>60</v>
      </c>
      <c r="F80" s="1" t="s">
        <v>51</v>
      </c>
      <c r="G80" s="1" t="s">
        <v>52</v>
      </c>
      <c r="H80" s="1" t="s">
        <v>53</v>
      </c>
      <c r="J80" s="2">
        <v>1.94</v>
      </c>
      <c r="K80" s="2">
        <f t="shared" si="24"/>
        <v>0.5</v>
      </c>
      <c r="L80" s="2">
        <f t="shared" si="25"/>
        <v>0</v>
      </c>
      <c r="AG80" s="9">
        <v>0.5</v>
      </c>
      <c r="AH80" s="5">
        <v>712.5</v>
      </c>
      <c r="AL80" s="5" t="str">
        <f t="shared" si="26"/>
        <v/>
      </c>
      <c r="AN80" s="5" t="str">
        <f t="shared" si="27"/>
        <v/>
      </c>
      <c r="AP80" s="5" t="str">
        <f t="shared" si="28"/>
        <v/>
      </c>
      <c r="AS80" s="5">
        <f t="shared" si="29"/>
        <v>712.5</v>
      </c>
      <c r="AT80" s="11">
        <f t="shared" si="30"/>
        <v>3.3384194116170995E-2</v>
      </c>
      <c r="AU80" s="5">
        <f t="shared" si="31"/>
        <v>33.384194116170995</v>
      </c>
    </row>
    <row r="81" spans="2:47" x14ac:dyDescent="0.25">
      <c r="B81" s="1" t="s">
        <v>157</v>
      </c>
      <c r="C81" s="1" t="s">
        <v>158</v>
      </c>
      <c r="D81" s="1" t="s">
        <v>67</v>
      </c>
      <c r="E81" s="1" t="s">
        <v>105</v>
      </c>
      <c r="F81" s="1" t="s">
        <v>51</v>
      </c>
      <c r="G81" s="1" t="s">
        <v>52</v>
      </c>
      <c r="H81" s="1" t="s">
        <v>53</v>
      </c>
      <c r="J81" s="2">
        <v>1.99</v>
      </c>
      <c r="K81" s="2">
        <f t="shared" si="24"/>
        <v>1.99</v>
      </c>
      <c r="L81" s="2">
        <f t="shared" si="25"/>
        <v>0</v>
      </c>
      <c r="AG81" s="9">
        <v>1.99</v>
      </c>
      <c r="AH81" s="5">
        <v>2835.75</v>
      </c>
      <c r="AL81" s="5" t="str">
        <f t="shared" si="26"/>
        <v/>
      </c>
      <c r="AN81" s="5" t="str">
        <f t="shared" si="27"/>
        <v/>
      </c>
      <c r="AP81" s="5" t="str">
        <f t="shared" si="28"/>
        <v/>
      </c>
      <c r="AS81" s="5">
        <f t="shared" si="29"/>
        <v>2835.75</v>
      </c>
      <c r="AT81" s="11">
        <f t="shared" si="30"/>
        <v>0.13286909258236057</v>
      </c>
      <c r="AU81" s="5">
        <f t="shared" si="31"/>
        <v>132.86909258236057</v>
      </c>
    </row>
    <row r="82" spans="2:47" x14ac:dyDescent="0.25">
      <c r="B82" s="1" t="s">
        <v>157</v>
      </c>
      <c r="C82" s="1" t="s">
        <v>158</v>
      </c>
      <c r="D82" s="1" t="s">
        <v>67</v>
      </c>
      <c r="E82" s="1" t="s">
        <v>61</v>
      </c>
      <c r="F82" s="1" t="s">
        <v>51</v>
      </c>
      <c r="G82" s="1" t="s">
        <v>52</v>
      </c>
      <c r="H82" s="1" t="s">
        <v>53</v>
      </c>
      <c r="J82" s="2">
        <v>1.89</v>
      </c>
      <c r="K82" s="2">
        <f t="shared" si="24"/>
        <v>1.32</v>
      </c>
      <c r="L82" s="2">
        <f t="shared" si="25"/>
        <v>0</v>
      </c>
      <c r="AG82" s="9">
        <v>1.32</v>
      </c>
      <c r="AH82" s="5">
        <v>1881</v>
      </c>
      <c r="AL82" s="5" t="str">
        <f t="shared" si="26"/>
        <v/>
      </c>
      <c r="AN82" s="5" t="str">
        <f t="shared" si="27"/>
        <v/>
      </c>
      <c r="AP82" s="5" t="str">
        <f t="shared" si="28"/>
        <v/>
      </c>
      <c r="AS82" s="5">
        <f t="shared" si="29"/>
        <v>1881</v>
      </c>
      <c r="AT82" s="11">
        <f t="shared" si="30"/>
        <v>8.8134272466691421E-2</v>
      </c>
      <c r="AU82" s="5">
        <f t="shared" si="31"/>
        <v>88.134272466691414</v>
      </c>
    </row>
    <row r="83" spans="2:47" x14ac:dyDescent="0.25">
      <c r="B83" s="1" t="s">
        <v>157</v>
      </c>
      <c r="C83" s="1" t="s">
        <v>158</v>
      </c>
      <c r="D83" s="1" t="s">
        <v>67</v>
      </c>
      <c r="E83" s="1" t="s">
        <v>58</v>
      </c>
      <c r="F83" s="1" t="s">
        <v>62</v>
      </c>
      <c r="G83" s="1" t="s">
        <v>52</v>
      </c>
      <c r="H83" s="1" t="s">
        <v>53</v>
      </c>
      <c r="J83" s="2">
        <v>1.99</v>
      </c>
      <c r="K83" s="2">
        <f t="shared" si="24"/>
        <v>1.99</v>
      </c>
      <c r="L83" s="2">
        <f t="shared" si="25"/>
        <v>0</v>
      </c>
      <c r="AG83" s="9">
        <v>1.99</v>
      </c>
      <c r="AH83" s="5">
        <v>2854.75</v>
      </c>
      <c r="AL83" s="5" t="str">
        <f t="shared" si="26"/>
        <v/>
      </c>
      <c r="AN83" s="5" t="str">
        <f t="shared" si="27"/>
        <v/>
      </c>
      <c r="AP83" s="5" t="str">
        <f t="shared" si="28"/>
        <v/>
      </c>
      <c r="AS83" s="5">
        <f t="shared" si="29"/>
        <v>2854.75</v>
      </c>
      <c r="AT83" s="11">
        <f t="shared" si="30"/>
        <v>0.13375933775879179</v>
      </c>
      <c r="AU83" s="5">
        <f t="shared" si="31"/>
        <v>133.75933775879179</v>
      </c>
    </row>
    <row r="84" spans="2:47" x14ac:dyDescent="0.25">
      <c r="B84" s="1" t="s">
        <v>157</v>
      </c>
      <c r="C84" s="1" t="s">
        <v>158</v>
      </c>
      <c r="D84" s="1" t="s">
        <v>67</v>
      </c>
      <c r="E84" s="1" t="s">
        <v>60</v>
      </c>
      <c r="F84" s="1" t="s">
        <v>62</v>
      </c>
      <c r="G84" s="1" t="s">
        <v>52</v>
      </c>
      <c r="H84" s="1" t="s">
        <v>53</v>
      </c>
      <c r="J84" s="2">
        <v>1.08</v>
      </c>
      <c r="K84" s="2">
        <f t="shared" si="24"/>
        <v>1.0900000000000001</v>
      </c>
      <c r="L84" s="2">
        <f t="shared" si="25"/>
        <v>0</v>
      </c>
      <c r="AG84" s="9">
        <v>1.0900000000000001</v>
      </c>
      <c r="AH84" s="5">
        <v>1586.5</v>
      </c>
      <c r="AL84" s="5" t="str">
        <f t="shared" si="26"/>
        <v/>
      </c>
      <c r="AN84" s="5" t="str">
        <f t="shared" si="27"/>
        <v/>
      </c>
      <c r="AP84" s="5" t="str">
        <f t="shared" si="28"/>
        <v/>
      </c>
      <c r="AS84" s="5">
        <f t="shared" si="29"/>
        <v>1586.5</v>
      </c>
      <c r="AT84" s="11">
        <f t="shared" si="30"/>
        <v>7.4335472232007413E-2</v>
      </c>
      <c r="AU84" s="5">
        <f t="shared" si="31"/>
        <v>74.335472232007405</v>
      </c>
    </row>
    <row r="85" spans="2:47" x14ac:dyDescent="0.25">
      <c r="B85" s="1" t="s">
        <v>157</v>
      </c>
      <c r="C85" s="1" t="s">
        <v>158</v>
      </c>
      <c r="D85" s="1" t="s">
        <v>67</v>
      </c>
      <c r="E85" s="1" t="s">
        <v>61</v>
      </c>
      <c r="F85" s="1" t="s">
        <v>146</v>
      </c>
      <c r="G85" s="1" t="s">
        <v>52</v>
      </c>
      <c r="H85" s="1" t="s">
        <v>53</v>
      </c>
      <c r="J85" s="2">
        <v>4.66</v>
      </c>
      <c r="K85" s="2">
        <f t="shared" si="24"/>
        <v>1.07</v>
      </c>
      <c r="L85" s="2">
        <f t="shared" si="25"/>
        <v>0</v>
      </c>
      <c r="AG85" s="9">
        <v>1.07</v>
      </c>
      <c r="AH85" s="5">
        <v>1524.75</v>
      </c>
      <c r="AL85" s="5" t="str">
        <f t="shared" si="26"/>
        <v/>
      </c>
      <c r="AN85" s="5" t="str">
        <f t="shared" si="27"/>
        <v/>
      </c>
      <c r="AP85" s="5" t="str">
        <f t="shared" si="28"/>
        <v/>
      </c>
      <c r="AS85" s="5">
        <f t="shared" si="29"/>
        <v>1524.75</v>
      </c>
      <c r="AT85" s="11">
        <f t="shared" si="30"/>
        <v>7.1442175408605937E-2</v>
      </c>
      <c r="AU85" s="5">
        <f t="shared" si="31"/>
        <v>71.442175408605934</v>
      </c>
    </row>
    <row r="86" spans="2:47" x14ac:dyDescent="0.25">
      <c r="B86" s="1" t="s">
        <v>157</v>
      </c>
      <c r="C86" s="1" t="s">
        <v>158</v>
      </c>
      <c r="D86" s="1" t="s">
        <v>67</v>
      </c>
      <c r="E86" s="1" t="s">
        <v>63</v>
      </c>
      <c r="F86" s="1" t="s">
        <v>146</v>
      </c>
      <c r="G86" s="1" t="s">
        <v>52</v>
      </c>
      <c r="H86" s="1" t="s">
        <v>53</v>
      </c>
      <c r="J86" s="2">
        <v>1.96</v>
      </c>
      <c r="K86" s="2">
        <f t="shared" si="24"/>
        <v>1.96</v>
      </c>
      <c r="L86" s="2">
        <f t="shared" si="25"/>
        <v>0</v>
      </c>
      <c r="AG86" s="9">
        <v>1.96</v>
      </c>
      <c r="AH86" s="5">
        <v>2816.75</v>
      </c>
      <c r="AL86" s="5" t="str">
        <f t="shared" si="26"/>
        <v/>
      </c>
      <c r="AN86" s="5" t="str">
        <f t="shared" si="27"/>
        <v/>
      </c>
      <c r="AP86" s="5" t="str">
        <f t="shared" si="28"/>
        <v/>
      </c>
      <c r="AS86" s="5">
        <f t="shared" si="29"/>
        <v>2816.75</v>
      </c>
      <c r="AT86" s="11">
        <f t="shared" si="30"/>
        <v>0.13197884740592936</v>
      </c>
      <c r="AU86" s="5">
        <f t="shared" si="31"/>
        <v>131.97884740592934</v>
      </c>
    </row>
    <row r="87" spans="2:47" x14ac:dyDescent="0.25">
      <c r="B87" s="1" t="s">
        <v>159</v>
      </c>
      <c r="C87" s="1" t="s">
        <v>158</v>
      </c>
      <c r="D87" s="1" t="s">
        <v>67</v>
      </c>
      <c r="E87" s="1" t="s">
        <v>55</v>
      </c>
      <c r="F87" s="1" t="s">
        <v>69</v>
      </c>
      <c r="G87" s="1" t="s">
        <v>52</v>
      </c>
      <c r="H87" s="1" t="s">
        <v>53</v>
      </c>
      <c r="J87" s="2">
        <v>2.04</v>
      </c>
      <c r="K87" s="2">
        <f t="shared" si="24"/>
        <v>0.84</v>
      </c>
      <c r="L87" s="2">
        <f t="shared" si="25"/>
        <v>0</v>
      </c>
      <c r="AG87" s="9">
        <v>0.84</v>
      </c>
      <c r="AH87" s="5">
        <v>997.5</v>
      </c>
      <c r="AL87" s="5" t="str">
        <f t="shared" si="26"/>
        <v/>
      </c>
      <c r="AN87" s="5" t="str">
        <f t="shared" si="27"/>
        <v/>
      </c>
      <c r="AP87" s="5" t="str">
        <f t="shared" si="28"/>
        <v/>
      </c>
      <c r="AS87" s="5">
        <f t="shared" si="29"/>
        <v>997.5</v>
      </c>
      <c r="AT87" s="11">
        <f t="shared" si="30"/>
        <v>4.6737871762639396E-2</v>
      </c>
      <c r="AU87" s="5">
        <f t="shared" si="31"/>
        <v>46.737871762639401</v>
      </c>
    </row>
    <row r="88" spans="2:47" x14ac:dyDescent="0.25">
      <c r="B88" s="1" t="s">
        <v>159</v>
      </c>
      <c r="C88" s="1" t="s">
        <v>158</v>
      </c>
      <c r="D88" s="1" t="s">
        <v>67</v>
      </c>
      <c r="E88" s="1" t="s">
        <v>57</v>
      </c>
      <c r="F88" s="1" t="s">
        <v>69</v>
      </c>
      <c r="G88" s="1" t="s">
        <v>52</v>
      </c>
      <c r="H88" s="1" t="s">
        <v>53</v>
      </c>
      <c r="J88" s="2">
        <v>2.02</v>
      </c>
      <c r="K88" s="2">
        <f t="shared" si="24"/>
        <v>2.02</v>
      </c>
      <c r="L88" s="2">
        <f t="shared" si="25"/>
        <v>0</v>
      </c>
      <c r="AG88" s="9">
        <v>2.02</v>
      </c>
      <c r="AH88" s="5">
        <v>2398.75</v>
      </c>
      <c r="AL88" s="5" t="str">
        <f t="shared" si="26"/>
        <v/>
      </c>
      <c r="AN88" s="5" t="str">
        <f t="shared" si="27"/>
        <v/>
      </c>
      <c r="AP88" s="5" t="str">
        <f t="shared" si="28"/>
        <v/>
      </c>
      <c r="AS88" s="5">
        <f t="shared" si="29"/>
        <v>2398.75</v>
      </c>
      <c r="AT88" s="11">
        <f t="shared" si="30"/>
        <v>0.11239345352444235</v>
      </c>
      <c r="AU88" s="5">
        <f t="shared" si="31"/>
        <v>112.39345352444235</v>
      </c>
    </row>
    <row r="89" spans="2:47" x14ac:dyDescent="0.25">
      <c r="B89" s="1" t="s">
        <v>159</v>
      </c>
      <c r="C89" s="1" t="s">
        <v>158</v>
      </c>
      <c r="D89" s="1" t="s">
        <v>67</v>
      </c>
      <c r="E89" s="1" t="s">
        <v>50</v>
      </c>
      <c r="F89" s="1" t="s">
        <v>80</v>
      </c>
      <c r="G89" s="1" t="s">
        <v>52</v>
      </c>
      <c r="H89" s="1" t="s">
        <v>53</v>
      </c>
      <c r="J89" s="2">
        <v>1.99</v>
      </c>
      <c r="K89" s="2">
        <f t="shared" si="24"/>
        <v>1.99</v>
      </c>
      <c r="L89" s="2">
        <f t="shared" si="25"/>
        <v>0</v>
      </c>
      <c r="AG89" s="9">
        <v>1.99</v>
      </c>
      <c r="AH89" s="5">
        <v>2835.75</v>
      </c>
      <c r="AL89" s="5" t="str">
        <f t="shared" si="26"/>
        <v/>
      </c>
      <c r="AN89" s="5" t="str">
        <f t="shared" si="27"/>
        <v/>
      </c>
      <c r="AP89" s="5" t="str">
        <f t="shared" si="28"/>
        <v/>
      </c>
      <c r="AS89" s="5">
        <f t="shared" si="29"/>
        <v>2835.75</v>
      </c>
      <c r="AT89" s="11">
        <f t="shared" si="30"/>
        <v>0.13286909258236057</v>
      </c>
      <c r="AU89" s="5">
        <f t="shared" si="31"/>
        <v>132.86909258236057</v>
      </c>
    </row>
    <row r="90" spans="2:47" x14ac:dyDescent="0.25">
      <c r="B90" s="1" t="s">
        <v>159</v>
      </c>
      <c r="C90" s="1" t="s">
        <v>158</v>
      </c>
      <c r="D90" s="1" t="s">
        <v>67</v>
      </c>
      <c r="E90" s="1" t="s">
        <v>54</v>
      </c>
      <c r="F90" s="1" t="s">
        <v>80</v>
      </c>
      <c r="G90" s="1" t="s">
        <v>52</v>
      </c>
      <c r="H90" s="1" t="s">
        <v>53</v>
      </c>
      <c r="J90" s="2">
        <v>1.87</v>
      </c>
      <c r="K90" s="2">
        <f t="shared" si="24"/>
        <v>0.6</v>
      </c>
      <c r="L90" s="2">
        <f t="shared" si="25"/>
        <v>0</v>
      </c>
      <c r="AG90" s="9">
        <v>0.6</v>
      </c>
      <c r="AH90" s="5">
        <v>855</v>
      </c>
      <c r="AL90" s="5" t="str">
        <f t="shared" si="26"/>
        <v/>
      </c>
      <c r="AN90" s="5" t="str">
        <f t="shared" si="27"/>
        <v/>
      </c>
      <c r="AP90" s="5" t="str">
        <f t="shared" si="28"/>
        <v/>
      </c>
      <c r="AS90" s="5">
        <f t="shared" si="29"/>
        <v>855</v>
      </c>
      <c r="AT90" s="11">
        <f t="shared" si="30"/>
        <v>4.0061032939405196E-2</v>
      </c>
      <c r="AU90" s="5">
        <f t="shared" si="31"/>
        <v>40.061032939405194</v>
      </c>
    </row>
    <row r="91" spans="2:47" x14ac:dyDescent="0.25">
      <c r="B91" s="1" t="s">
        <v>159</v>
      </c>
      <c r="C91" s="1" t="s">
        <v>158</v>
      </c>
      <c r="D91" s="1" t="s">
        <v>67</v>
      </c>
      <c r="E91" s="1" t="s">
        <v>61</v>
      </c>
      <c r="F91" s="1" t="s">
        <v>51</v>
      </c>
      <c r="G91" s="1" t="s">
        <v>52</v>
      </c>
      <c r="H91" s="1" t="s">
        <v>53</v>
      </c>
      <c r="J91" s="2">
        <v>1.96</v>
      </c>
      <c r="K91" s="2">
        <f t="shared" si="24"/>
        <v>0.62</v>
      </c>
      <c r="L91" s="2">
        <f t="shared" si="25"/>
        <v>0</v>
      </c>
      <c r="AG91" s="9">
        <v>0.62</v>
      </c>
      <c r="AH91" s="5">
        <v>883.5</v>
      </c>
      <c r="AL91" s="5" t="str">
        <f t="shared" si="26"/>
        <v/>
      </c>
      <c r="AN91" s="5" t="str">
        <f t="shared" si="27"/>
        <v/>
      </c>
      <c r="AP91" s="5" t="str">
        <f t="shared" si="28"/>
        <v/>
      </c>
      <c r="AS91" s="5">
        <f t="shared" si="29"/>
        <v>883.5</v>
      </c>
      <c r="AT91" s="11">
        <f t="shared" si="30"/>
        <v>4.1396400704052039E-2</v>
      </c>
      <c r="AU91" s="5">
        <f t="shared" si="31"/>
        <v>41.396400704052041</v>
      </c>
    </row>
    <row r="92" spans="2:47" x14ac:dyDescent="0.25">
      <c r="B92" s="1" t="s">
        <v>159</v>
      </c>
      <c r="C92" s="1" t="s">
        <v>158</v>
      </c>
      <c r="D92" s="1" t="s">
        <v>67</v>
      </c>
      <c r="E92" s="1" t="s">
        <v>63</v>
      </c>
      <c r="F92" s="1" t="s">
        <v>51</v>
      </c>
      <c r="G92" s="1" t="s">
        <v>52</v>
      </c>
      <c r="H92" s="1" t="s">
        <v>53</v>
      </c>
      <c r="J92" s="2">
        <v>2.02</v>
      </c>
      <c r="K92" s="2">
        <f t="shared" si="24"/>
        <v>2.02</v>
      </c>
      <c r="L92" s="2">
        <f t="shared" si="25"/>
        <v>0</v>
      </c>
      <c r="AG92" s="9">
        <v>2.02</v>
      </c>
      <c r="AH92" s="5">
        <v>2878.5</v>
      </c>
      <c r="AL92" s="5" t="str">
        <f t="shared" si="26"/>
        <v/>
      </c>
      <c r="AN92" s="5" t="str">
        <f t="shared" si="27"/>
        <v/>
      </c>
      <c r="AP92" s="5" t="str">
        <f t="shared" si="28"/>
        <v/>
      </c>
      <c r="AS92" s="5">
        <f t="shared" si="29"/>
        <v>2878.5</v>
      </c>
      <c r="AT92" s="11">
        <f t="shared" si="30"/>
        <v>0.13487214422933083</v>
      </c>
      <c r="AU92" s="5">
        <f t="shared" si="31"/>
        <v>134.87214422933084</v>
      </c>
    </row>
    <row r="93" spans="2:47" x14ac:dyDescent="0.25">
      <c r="B93" s="1" t="s">
        <v>159</v>
      </c>
      <c r="C93" s="1" t="s">
        <v>158</v>
      </c>
      <c r="D93" s="1" t="s">
        <v>67</v>
      </c>
      <c r="E93" s="1" t="s">
        <v>58</v>
      </c>
      <c r="F93" s="1" t="s">
        <v>56</v>
      </c>
      <c r="G93" s="1" t="s">
        <v>52</v>
      </c>
      <c r="H93" s="1" t="s">
        <v>53</v>
      </c>
      <c r="J93" s="2">
        <v>1.96</v>
      </c>
      <c r="K93" s="2">
        <f t="shared" si="24"/>
        <v>1.96</v>
      </c>
      <c r="L93" s="2">
        <f t="shared" si="25"/>
        <v>0</v>
      </c>
      <c r="AG93" s="9">
        <v>1.96</v>
      </c>
      <c r="AH93" s="5">
        <v>2327.5</v>
      </c>
      <c r="AL93" s="5" t="str">
        <f t="shared" si="26"/>
        <v/>
      </c>
      <c r="AN93" s="5" t="str">
        <f t="shared" si="27"/>
        <v/>
      </c>
      <c r="AP93" s="5" t="str">
        <f t="shared" si="28"/>
        <v/>
      </c>
      <c r="AS93" s="5">
        <f t="shared" si="29"/>
        <v>2327.5</v>
      </c>
      <c r="AT93" s="11">
        <f t="shared" si="30"/>
        <v>0.10905503411282526</v>
      </c>
      <c r="AU93" s="5">
        <f t="shared" si="31"/>
        <v>109.05503411282527</v>
      </c>
    </row>
    <row r="94" spans="2:47" x14ac:dyDescent="0.25">
      <c r="B94" s="1" t="s">
        <v>159</v>
      </c>
      <c r="C94" s="1" t="s">
        <v>158</v>
      </c>
      <c r="D94" s="1" t="s">
        <v>67</v>
      </c>
      <c r="E94" s="1" t="s">
        <v>60</v>
      </c>
      <c r="F94" s="1" t="s">
        <v>56</v>
      </c>
      <c r="G94" s="1" t="s">
        <v>52</v>
      </c>
      <c r="H94" s="1" t="s">
        <v>53</v>
      </c>
      <c r="J94" s="2">
        <v>1.95</v>
      </c>
      <c r="K94" s="2">
        <f t="shared" si="24"/>
        <v>1.92</v>
      </c>
      <c r="L94" s="2">
        <f t="shared" si="25"/>
        <v>0</v>
      </c>
      <c r="AG94" s="9">
        <v>1.92</v>
      </c>
      <c r="AH94" s="5">
        <v>2280</v>
      </c>
      <c r="AL94" s="5" t="str">
        <f t="shared" si="26"/>
        <v/>
      </c>
      <c r="AN94" s="5" t="str">
        <f t="shared" si="27"/>
        <v/>
      </c>
      <c r="AP94" s="5" t="str">
        <f t="shared" si="28"/>
        <v/>
      </c>
      <c r="AS94" s="5">
        <f t="shared" si="29"/>
        <v>2280</v>
      </c>
      <c r="AT94" s="11">
        <f t="shared" si="30"/>
        <v>0.10682942117174719</v>
      </c>
      <c r="AU94" s="5">
        <f t="shared" si="31"/>
        <v>106.82942117174719</v>
      </c>
    </row>
    <row r="95" spans="2:47" x14ac:dyDescent="0.25">
      <c r="B95" s="1" t="s">
        <v>159</v>
      </c>
      <c r="C95" s="1" t="s">
        <v>158</v>
      </c>
      <c r="D95" s="1" t="s">
        <v>67</v>
      </c>
      <c r="E95" s="1" t="s">
        <v>61</v>
      </c>
      <c r="F95" s="1" t="s">
        <v>56</v>
      </c>
      <c r="G95" s="1" t="s">
        <v>52</v>
      </c>
      <c r="H95" s="1" t="s">
        <v>53</v>
      </c>
      <c r="J95" s="2">
        <v>1.92</v>
      </c>
      <c r="K95" s="2">
        <f t="shared" si="24"/>
        <v>0.3</v>
      </c>
      <c r="L95" s="2">
        <f t="shared" si="25"/>
        <v>0</v>
      </c>
      <c r="AG95" s="9">
        <v>0.3</v>
      </c>
      <c r="AH95" s="5">
        <v>356.25</v>
      </c>
      <c r="AL95" s="5" t="str">
        <f t="shared" ref="AL95" si="32">IF(AK95&gt;0,AK95*$AL$1,"")</f>
        <v/>
      </c>
      <c r="AN95" s="5" t="str">
        <f t="shared" ref="AN95" si="33">IF(AM95&gt;0,AM95*$AN$1,"")</f>
        <v/>
      </c>
      <c r="AP95" s="5" t="str">
        <f t="shared" ref="AP95" si="34">IF(AO95&gt;0,AO95*$AP$1,"")</f>
        <v/>
      </c>
      <c r="AS95" s="5">
        <f t="shared" si="29"/>
        <v>356.25</v>
      </c>
      <c r="AT95" s="11">
        <f t="shared" si="30"/>
        <v>1.6692097058085498E-2</v>
      </c>
      <c r="AU95" s="5">
        <f t="shared" si="31"/>
        <v>16.692097058085498</v>
      </c>
    </row>
    <row r="96" spans="2:47" x14ac:dyDescent="0.25">
      <c r="B96" s="29" t="s">
        <v>162</v>
      </c>
    </row>
    <row r="97" spans="2:47" x14ac:dyDescent="0.25">
      <c r="B97" s="1" t="s">
        <v>49</v>
      </c>
      <c r="C97" s="1" t="s">
        <v>163</v>
      </c>
      <c r="D97" s="1" t="s">
        <v>164</v>
      </c>
      <c r="E97" s="1" t="s">
        <v>50</v>
      </c>
      <c r="F97" s="1" t="s">
        <v>51</v>
      </c>
      <c r="G97" s="1" t="s">
        <v>52</v>
      </c>
      <c r="H97" s="1" t="s">
        <v>53</v>
      </c>
      <c r="J97" s="2">
        <v>0.97</v>
      </c>
      <c r="K97" s="2">
        <f t="shared" ref="K97:K110" si="35">SUM(N97,P97,R97,T97,V97,X97,Z97,AB97,AE97,AG97,AI97)</f>
        <v>1.02</v>
      </c>
      <c r="L97" s="2">
        <f t="shared" ref="L97:L110" si="36">SUM(M97,AD97,AK97,AM97,AO97,AQ97,AR97)</f>
        <v>0</v>
      </c>
      <c r="AG97" s="9">
        <v>1.02</v>
      </c>
      <c r="AH97" s="5">
        <v>1909.5</v>
      </c>
      <c r="AL97" s="5" t="str">
        <f t="shared" ref="AL97:AL110" si="37">IF(AK97&gt;0,AK97*$AL$1,"")</f>
        <v/>
      </c>
      <c r="AN97" s="5" t="str">
        <f t="shared" ref="AN97:AN110" si="38">IF(AM97&gt;0,AM97*$AN$1,"")</f>
        <v/>
      </c>
      <c r="AP97" s="5" t="str">
        <f t="shared" ref="AP97:AP110" si="39">IF(AO97&gt;0,AO97*$AP$1,"")</f>
        <v/>
      </c>
      <c r="AS97" s="5">
        <f t="shared" ref="AS97:AS110" si="40">SUM(O97,Q97,S97,U97,W97,Y97,AA97,AC97,AF97,AH97,AJ97)</f>
        <v>1909.5</v>
      </c>
      <c r="AT97" s="11">
        <f t="shared" ref="AT97:AT127" si="41">(AS97/$AS$128)*100</f>
        <v>8.9469640231338271E-2</v>
      </c>
      <c r="AU97" s="5">
        <f t="shared" ref="AU97:AU110" si="42">(AT97/100)*$AU$1</f>
        <v>89.469640231338275</v>
      </c>
    </row>
    <row r="98" spans="2:47" x14ac:dyDescent="0.25">
      <c r="B98" s="1" t="s">
        <v>49</v>
      </c>
      <c r="C98" s="1" t="s">
        <v>163</v>
      </c>
      <c r="D98" s="1" t="s">
        <v>164</v>
      </c>
      <c r="E98" s="1" t="s">
        <v>54</v>
      </c>
      <c r="F98" s="1" t="s">
        <v>51</v>
      </c>
      <c r="G98" s="1" t="s">
        <v>52</v>
      </c>
      <c r="H98" s="1" t="s">
        <v>53</v>
      </c>
      <c r="J98" s="2">
        <v>1.05</v>
      </c>
      <c r="K98" s="2">
        <f t="shared" si="35"/>
        <v>1.08</v>
      </c>
      <c r="L98" s="2">
        <f t="shared" si="36"/>
        <v>0</v>
      </c>
      <c r="AG98" s="9">
        <v>1.08</v>
      </c>
      <c r="AH98" s="5">
        <v>1985.5</v>
      </c>
      <c r="AL98" s="5" t="str">
        <f t="shared" si="37"/>
        <v/>
      </c>
      <c r="AN98" s="5" t="str">
        <f t="shared" si="38"/>
        <v/>
      </c>
      <c r="AP98" s="5" t="str">
        <f t="shared" si="39"/>
        <v/>
      </c>
      <c r="AS98" s="5">
        <f t="shared" si="40"/>
        <v>1985.5</v>
      </c>
      <c r="AT98" s="11">
        <f t="shared" si="41"/>
        <v>9.3030620937063171E-2</v>
      </c>
      <c r="AU98" s="5">
        <f t="shared" si="42"/>
        <v>93.030620937063176</v>
      </c>
    </row>
    <row r="99" spans="2:47" x14ac:dyDescent="0.25">
      <c r="B99" s="1" t="s">
        <v>49</v>
      </c>
      <c r="C99" s="1" t="s">
        <v>163</v>
      </c>
      <c r="D99" s="1" t="s">
        <v>164</v>
      </c>
      <c r="E99" s="1" t="s">
        <v>55</v>
      </c>
      <c r="F99" s="1" t="s">
        <v>51</v>
      </c>
      <c r="G99" s="1" t="s">
        <v>52</v>
      </c>
      <c r="H99" s="1" t="s">
        <v>53</v>
      </c>
      <c r="J99" s="2">
        <v>0.32</v>
      </c>
      <c r="K99" s="2">
        <f t="shared" si="35"/>
        <v>0.37</v>
      </c>
      <c r="L99" s="2">
        <f t="shared" si="36"/>
        <v>0</v>
      </c>
      <c r="AG99" s="9">
        <v>0.37</v>
      </c>
      <c r="AH99" s="5">
        <v>688.75</v>
      </c>
      <c r="AL99" s="5" t="str">
        <f t="shared" si="37"/>
        <v/>
      </c>
      <c r="AN99" s="5" t="str">
        <f t="shared" si="38"/>
        <v/>
      </c>
      <c r="AP99" s="5" t="str">
        <f t="shared" si="39"/>
        <v/>
      </c>
      <c r="AS99" s="5">
        <f t="shared" si="40"/>
        <v>688.75</v>
      </c>
      <c r="AT99" s="11">
        <f t="shared" si="41"/>
        <v>3.2271387645631963E-2</v>
      </c>
      <c r="AU99" s="5">
        <f t="shared" si="42"/>
        <v>32.271387645631968</v>
      </c>
    </row>
    <row r="100" spans="2:47" x14ac:dyDescent="0.25">
      <c r="B100" s="1" t="s">
        <v>49</v>
      </c>
      <c r="C100" s="1" t="s">
        <v>163</v>
      </c>
      <c r="D100" s="1" t="s">
        <v>164</v>
      </c>
      <c r="E100" s="1" t="s">
        <v>55</v>
      </c>
      <c r="F100" s="1" t="s">
        <v>56</v>
      </c>
      <c r="G100" s="1" t="s">
        <v>52</v>
      </c>
      <c r="H100" s="1" t="s">
        <v>53</v>
      </c>
      <c r="J100" s="2">
        <v>0.95</v>
      </c>
      <c r="K100" s="2">
        <f t="shared" si="35"/>
        <v>0.96</v>
      </c>
      <c r="L100" s="2">
        <f t="shared" si="36"/>
        <v>0</v>
      </c>
      <c r="AG100" s="9">
        <v>0.96</v>
      </c>
      <c r="AH100" s="5">
        <v>912</v>
      </c>
      <c r="AL100" s="5" t="str">
        <f t="shared" si="37"/>
        <v/>
      </c>
      <c r="AN100" s="5" t="str">
        <f t="shared" si="38"/>
        <v/>
      </c>
      <c r="AP100" s="5" t="str">
        <f t="shared" si="39"/>
        <v/>
      </c>
      <c r="AS100" s="5">
        <f t="shared" si="40"/>
        <v>912</v>
      </c>
      <c r="AT100" s="11">
        <f t="shared" si="41"/>
        <v>4.2731768468698875E-2</v>
      </c>
      <c r="AU100" s="5">
        <f t="shared" si="42"/>
        <v>42.731768468698874</v>
      </c>
    </row>
    <row r="101" spans="2:47" x14ac:dyDescent="0.25">
      <c r="B101" s="1" t="s">
        <v>49</v>
      </c>
      <c r="C101" s="1" t="s">
        <v>163</v>
      </c>
      <c r="D101" s="1" t="s">
        <v>164</v>
      </c>
      <c r="E101" s="1" t="s">
        <v>57</v>
      </c>
      <c r="F101" s="1" t="s">
        <v>56</v>
      </c>
      <c r="G101" s="1" t="s">
        <v>52</v>
      </c>
      <c r="H101" s="1" t="s">
        <v>53</v>
      </c>
      <c r="J101" s="2">
        <v>0.93</v>
      </c>
      <c r="K101" s="2">
        <f t="shared" si="35"/>
        <v>0.98000000000000009</v>
      </c>
      <c r="L101" s="2">
        <f t="shared" si="36"/>
        <v>0</v>
      </c>
      <c r="AG101" s="9">
        <v>0.98000000000000009</v>
      </c>
      <c r="AH101" s="5">
        <v>988</v>
      </c>
      <c r="AL101" s="5" t="str">
        <f t="shared" si="37"/>
        <v/>
      </c>
      <c r="AN101" s="5" t="str">
        <f t="shared" si="38"/>
        <v/>
      </c>
      <c r="AP101" s="5" t="str">
        <f t="shared" si="39"/>
        <v/>
      </c>
      <c r="AS101" s="5">
        <f t="shared" si="40"/>
        <v>988</v>
      </c>
      <c r="AT101" s="11">
        <f t="shared" si="41"/>
        <v>4.6292749174423782E-2</v>
      </c>
      <c r="AU101" s="5">
        <f t="shared" si="42"/>
        <v>46.292749174423783</v>
      </c>
    </row>
    <row r="102" spans="2:47" x14ac:dyDescent="0.25">
      <c r="B102" s="1" t="s">
        <v>49</v>
      </c>
      <c r="C102" s="1" t="s">
        <v>163</v>
      </c>
      <c r="D102" s="1" t="s">
        <v>164</v>
      </c>
      <c r="E102" s="1" t="s">
        <v>58</v>
      </c>
      <c r="F102" s="1" t="s">
        <v>59</v>
      </c>
      <c r="G102" s="1" t="s">
        <v>52</v>
      </c>
      <c r="H102" s="1" t="s">
        <v>53</v>
      </c>
      <c r="J102" s="2">
        <v>1</v>
      </c>
      <c r="K102" s="2">
        <f t="shared" si="35"/>
        <v>1.05</v>
      </c>
      <c r="L102" s="2">
        <f t="shared" si="36"/>
        <v>0</v>
      </c>
      <c r="AG102" s="9">
        <v>1.05</v>
      </c>
      <c r="AH102" s="5">
        <v>997.5</v>
      </c>
      <c r="AL102" s="5" t="str">
        <f t="shared" si="37"/>
        <v/>
      </c>
      <c r="AN102" s="5" t="str">
        <f t="shared" si="38"/>
        <v/>
      </c>
      <c r="AP102" s="5" t="str">
        <f t="shared" si="39"/>
        <v/>
      </c>
      <c r="AS102" s="5">
        <f t="shared" si="40"/>
        <v>997.5</v>
      </c>
      <c r="AT102" s="11">
        <f t="shared" si="41"/>
        <v>4.6737871762639396E-2</v>
      </c>
      <c r="AU102" s="5">
        <f t="shared" si="42"/>
        <v>46.737871762639401</v>
      </c>
    </row>
    <row r="103" spans="2:47" x14ac:dyDescent="0.25">
      <c r="B103" s="1" t="s">
        <v>49</v>
      </c>
      <c r="C103" s="1" t="s">
        <v>163</v>
      </c>
      <c r="D103" s="1" t="s">
        <v>164</v>
      </c>
      <c r="E103" s="1" t="s">
        <v>60</v>
      </c>
      <c r="F103" s="1" t="s">
        <v>59</v>
      </c>
      <c r="G103" s="1" t="s">
        <v>52</v>
      </c>
      <c r="H103" s="1" t="s">
        <v>53</v>
      </c>
      <c r="J103" s="2">
        <v>0.96</v>
      </c>
      <c r="K103" s="2">
        <f t="shared" si="35"/>
        <v>1.02</v>
      </c>
      <c r="L103" s="2">
        <f t="shared" si="36"/>
        <v>0</v>
      </c>
      <c r="AG103" s="9">
        <v>1.02</v>
      </c>
      <c r="AH103" s="5">
        <v>969</v>
      </c>
      <c r="AL103" s="5" t="str">
        <f t="shared" si="37"/>
        <v/>
      </c>
      <c r="AN103" s="5" t="str">
        <f t="shared" si="38"/>
        <v/>
      </c>
      <c r="AP103" s="5" t="str">
        <f t="shared" si="39"/>
        <v/>
      </c>
      <c r="AS103" s="5">
        <f t="shared" si="40"/>
        <v>969</v>
      </c>
      <c r="AT103" s="11">
        <f t="shared" si="41"/>
        <v>4.5402503997992553E-2</v>
      </c>
      <c r="AU103" s="5">
        <f t="shared" si="42"/>
        <v>45.402503997992554</v>
      </c>
    </row>
    <row r="104" spans="2:47" x14ac:dyDescent="0.25">
      <c r="B104" s="1" t="s">
        <v>49</v>
      </c>
      <c r="C104" s="1" t="s">
        <v>163</v>
      </c>
      <c r="D104" s="1" t="s">
        <v>164</v>
      </c>
      <c r="E104" s="1" t="s">
        <v>60</v>
      </c>
      <c r="F104" s="1" t="s">
        <v>62</v>
      </c>
      <c r="G104" s="1" t="s">
        <v>52</v>
      </c>
      <c r="H104" s="1" t="s">
        <v>53</v>
      </c>
      <c r="J104" s="2">
        <v>0.35</v>
      </c>
      <c r="K104" s="2">
        <f t="shared" si="35"/>
        <v>0.4</v>
      </c>
      <c r="L104" s="2">
        <f t="shared" si="36"/>
        <v>0</v>
      </c>
      <c r="AG104" s="9">
        <v>0.4</v>
      </c>
      <c r="AH104" s="5">
        <v>574.75</v>
      </c>
      <c r="AL104" s="5" t="str">
        <f t="shared" si="37"/>
        <v/>
      </c>
      <c r="AN104" s="5" t="str">
        <f t="shared" si="38"/>
        <v/>
      </c>
      <c r="AP104" s="5" t="str">
        <f t="shared" si="39"/>
        <v/>
      </c>
      <c r="AS104" s="5">
        <f t="shared" si="40"/>
        <v>574.75</v>
      </c>
      <c r="AT104" s="11">
        <f t="shared" si="41"/>
        <v>2.6929916587044606E-2</v>
      </c>
      <c r="AU104" s="5">
        <f t="shared" si="42"/>
        <v>26.929916587044605</v>
      </c>
    </row>
    <row r="105" spans="2:47" x14ac:dyDescent="0.25">
      <c r="B105" s="1" t="s">
        <v>49</v>
      </c>
      <c r="C105" s="1" t="s">
        <v>163</v>
      </c>
      <c r="D105" s="1" t="s">
        <v>164</v>
      </c>
      <c r="E105" s="1" t="s">
        <v>61</v>
      </c>
      <c r="F105" s="1" t="s">
        <v>62</v>
      </c>
      <c r="G105" s="1" t="s">
        <v>52</v>
      </c>
      <c r="H105" s="1" t="s">
        <v>53</v>
      </c>
      <c r="J105" s="2">
        <v>0.92</v>
      </c>
      <c r="K105" s="2">
        <f t="shared" si="35"/>
        <v>0.96000000000000008</v>
      </c>
      <c r="L105" s="2">
        <f t="shared" si="36"/>
        <v>0</v>
      </c>
      <c r="AG105" s="9">
        <v>0.96000000000000008</v>
      </c>
      <c r="AH105" s="5">
        <v>1377.5</v>
      </c>
      <c r="AL105" s="5" t="str">
        <f t="shared" si="37"/>
        <v/>
      </c>
      <c r="AN105" s="5" t="str">
        <f t="shared" si="38"/>
        <v/>
      </c>
      <c r="AP105" s="5" t="str">
        <f t="shared" si="39"/>
        <v/>
      </c>
      <c r="AS105" s="5">
        <f t="shared" si="40"/>
        <v>1377.5</v>
      </c>
      <c r="AT105" s="11">
        <f t="shared" si="41"/>
        <v>6.4542775291263926E-2</v>
      </c>
      <c r="AU105" s="5">
        <f t="shared" si="42"/>
        <v>64.542775291263936</v>
      </c>
    </row>
    <row r="106" spans="2:47" x14ac:dyDescent="0.25">
      <c r="B106" s="1" t="s">
        <v>49</v>
      </c>
      <c r="C106" s="1" t="s">
        <v>163</v>
      </c>
      <c r="D106" s="1" t="s">
        <v>164</v>
      </c>
      <c r="E106" s="1" t="s">
        <v>63</v>
      </c>
      <c r="F106" s="1" t="s">
        <v>62</v>
      </c>
      <c r="G106" s="1" t="s">
        <v>52</v>
      </c>
      <c r="H106" s="1" t="s">
        <v>53</v>
      </c>
      <c r="J106" s="2">
        <v>0.99</v>
      </c>
      <c r="K106" s="2">
        <f t="shared" si="35"/>
        <v>1.01</v>
      </c>
      <c r="L106" s="2">
        <f t="shared" si="36"/>
        <v>0</v>
      </c>
      <c r="AG106" s="9">
        <v>1.01</v>
      </c>
      <c r="AH106" s="5">
        <v>1448.75</v>
      </c>
      <c r="AL106" s="5" t="str">
        <f t="shared" si="37"/>
        <v/>
      </c>
      <c r="AN106" s="5" t="str">
        <f t="shared" si="38"/>
        <v/>
      </c>
      <c r="AP106" s="5" t="str">
        <f t="shared" si="39"/>
        <v/>
      </c>
      <c r="AS106" s="5">
        <f t="shared" si="40"/>
        <v>1448.75</v>
      </c>
      <c r="AT106" s="11">
        <f t="shared" si="41"/>
        <v>6.7881194702881023E-2</v>
      </c>
      <c r="AU106" s="5">
        <f t="shared" si="42"/>
        <v>67.881194702881032</v>
      </c>
    </row>
    <row r="107" spans="2:47" x14ac:dyDescent="0.25">
      <c r="B107" s="1" t="s">
        <v>156</v>
      </c>
      <c r="C107" s="1" t="s">
        <v>163</v>
      </c>
      <c r="D107" s="1" t="s">
        <v>164</v>
      </c>
      <c r="E107" s="1" t="s">
        <v>54</v>
      </c>
      <c r="F107" s="1" t="s">
        <v>51</v>
      </c>
      <c r="G107" s="1" t="s">
        <v>52</v>
      </c>
      <c r="H107" s="1" t="s">
        <v>53</v>
      </c>
      <c r="J107" s="2">
        <v>0.35</v>
      </c>
      <c r="K107" s="2">
        <f t="shared" si="35"/>
        <v>0.37000000000000011</v>
      </c>
      <c r="L107" s="2">
        <f t="shared" si="36"/>
        <v>0</v>
      </c>
      <c r="AG107" s="9">
        <v>0.37000000000000011</v>
      </c>
      <c r="AH107" s="5">
        <v>688.75</v>
      </c>
      <c r="AL107" s="5" t="str">
        <f t="shared" si="37"/>
        <v/>
      </c>
      <c r="AN107" s="5" t="str">
        <f t="shared" si="38"/>
        <v/>
      </c>
      <c r="AP107" s="5" t="str">
        <f t="shared" si="39"/>
        <v/>
      </c>
      <c r="AS107" s="5">
        <f t="shared" si="40"/>
        <v>688.75</v>
      </c>
      <c r="AT107" s="11">
        <f t="shared" si="41"/>
        <v>3.2271387645631963E-2</v>
      </c>
      <c r="AU107" s="5">
        <f t="shared" si="42"/>
        <v>32.271387645631968</v>
      </c>
    </row>
    <row r="108" spans="2:47" x14ac:dyDescent="0.25">
      <c r="B108" s="1" t="s">
        <v>156</v>
      </c>
      <c r="C108" s="1" t="s">
        <v>163</v>
      </c>
      <c r="D108" s="1" t="s">
        <v>164</v>
      </c>
      <c r="E108" s="1" t="s">
        <v>55</v>
      </c>
      <c r="F108" s="1" t="s">
        <v>51</v>
      </c>
      <c r="G108" s="1" t="s">
        <v>52</v>
      </c>
      <c r="H108" s="1" t="s">
        <v>53</v>
      </c>
      <c r="J108" s="2">
        <v>0.31</v>
      </c>
      <c r="K108" s="2">
        <f t="shared" si="35"/>
        <v>0.34</v>
      </c>
      <c r="L108" s="2">
        <f t="shared" si="36"/>
        <v>0</v>
      </c>
      <c r="AG108" s="9">
        <v>0.34</v>
      </c>
      <c r="AH108" s="5">
        <v>646</v>
      </c>
      <c r="AL108" s="5" t="str">
        <f t="shared" si="37"/>
        <v/>
      </c>
      <c r="AN108" s="5" t="str">
        <f t="shared" si="38"/>
        <v/>
      </c>
      <c r="AP108" s="5" t="str">
        <f t="shared" si="39"/>
        <v/>
      </c>
      <c r="AS108" s="5">
        <f t="shared" si="40"/>
        <v>646</v>
      </c>
      <c r="AT108" s="11">
        <f t="shared" si="41"/>
        <v>3.0268335998661706E-2</v>
      </c>
      <c r="AU108" s="5">
        <f t="shared" si="42"/>
        <v>30.268335998661705</v>
      </c>
    </row>
    <row r="109" spans="2:47" x14ac:dyDescent="0.25">
      <c r="B109" s="1" t="s">
        <v>156</v>
      </c>
      <c r="C109" s="1" t="s">
        <v>163</v>
      </c>
      <c r="D109" s="1" t="s">
        <v>164</v>
      </c>
      <c r="E109" s="1" t="s">
        <v>60</v>
      </c>
      <c r="F109" s="1" t="s">
        <v>62</v>
      </c>
      <c r="G109" s="1" t="s">
        <v>52</v>
      </c>
      <c r="H109" s="1" t="s">
        <v>53</v>
      </c>
      <c r="J109" s="2">
        <v>0</v>
      </c>
      <c r="K109" s="2">
        <f t="shared" si="35"/>
        <v>0.02</v>
      </c>
      <c r="L109" s="2">
        <f t="shared" si="36"/>
        <v>0</v>
      </c>
      <c r="AG109" s="9">
        <v>0.02</v>
      </c>
      <c r="AH109" s="5">
        <v>28.5</v>
      </c>
      <c r="AL109" s="5" t="str">
        <f t="shared" si="37"/>
        <v/>
      </c>
      <c r="AN109" s="5" t="str">
        <f t="shared" si="38"/>
        <v/>
      </c>
      <c r="AP109" s="5" t="str">
        <f t="shared" si="39"/>
        <v/>
      </c>
      <c r="AS109" s="5">
        <f t="shared" si="40"/>
        <v>28.5</v>
      </c>
      <c r="AT109" s="11">
        <f t="shared" si="41"/>
        <v>1.3353677646468398E-3</v>
      </c>
      <c r="AU109" s="5">
        <f t="shared" si="42"/>
        <v>1.3353677646468398</v>
      </c>
    </row>
    <row r="110" spans="2:47" x14ac:dyDescent="0.25">
      <c r="B110" s="1" t="s">
        <v>156</v>
      </c>
      <c r="C110" s="1" t="s">
        <v>163</v>
      </c>
      <c r="D110" s="1" t="s">
        <v>164</v>
      </c>
      <c r="E110" s="1" t="s">
        <v>61</v>
      </c>
      <c r="F110" s="1" t="s">
        <v>62</v>
      </c>
      <c r="G110" s="1" t="s">
        <v>52</v>
      </c>
      <c r="H110" s="1" t="s">
        <v>53</v>
      </c>
      <c r="J110" s="2">
        <v>0</v>
      </c>
      <c r="K110" s="2">
        <f t="shared" si="35"/>
        <v>0.02</v>
      </c>
      <c r="L110" s="2">
        <f t="shared" si="36"/>
        <v>0</v>
      </c>
      <c r="AG110" s="9">
        <v>0.02</v>
      </c>
      <c r="AH110" s="5">
        <v>28.5</v>
      </c>
      <c r="AL110" s="5" t="str">
        <f t="shared" si="37"/>
        <v/>
      </c>
      <c r="AN110" s="5" t="str">
        <f t="shared" si="38"/>
        <v/>
      </c>
      <c r="AP110" s="5" t="str">
        <f t="shared" si="39"/>
        <v/>
      </c>
      <c r="AS110" s="5">
        <f t="shared" si="40"/>
        <v>28.5</v>
      </c>
      <c r="AT110" s="11">
        <f t="shared" si="41"/>
        <v>1.3353677646468398E-3</v>
      </c>
      <c r="AU110" s="5">
        <f t="shared" si="42"/>
        <v>1.3353677646468398</v>
      </c>
    </row>
    <row r="111" spans="2:47" x14ac:dyDescent="0.25">
      <c r="B111" s="1" t="s">
        <v>155</v>
      </c>
      <c r="C111" s="1" t="s">
        <v>163</v>
      </c>
      <c r="D111" s="1" t="s">
        <v>164</v>
      </c>
      <c r="E111" s="1" t="s">
        <v>57</v>
      </c>
      <c r="F111" s="1" t="s">
        <v>69</v>
      </c>
      <c r="G111" s="1" t="s">
        <v>52</v>
      </c>
      <c r="H111" s="1" t="s">
        <v>53</v>
      </c>
      <c r="J111" s="2">
        <v>0.95</v>
      </c>
      <c r="K111" s="2">
        <f t="shared" si="16"/>
        <v>0.38</v>
      </c>
      <c r="L111" s="2">
        <f t="shared" si="17"/>
        <v>0</v>
      </c>
      <c r="AG111" s="9">
        <v>0.38</v>
      </c>
      <c r="AH111" s="5">
        <v>456</v>
      </c>
      <c r="AL111" s="5" t="str">
        <f t="shared" si="18"/>
        <v/>
      </c>
      <c r="AN111" s="5" t="str">
        <f t="shared" si="19"/>
        <v/>
      </c>
      <c r="AP111" s="5" t="str">
        <f t="shared" si="20"/>
        <v/>
      </c>
      <c r="AS111" s="5">
        <f t="shared" si="21"/>
        <v>456</v>
      </c>
      <c r="AT111" s="11">
        <f t="shared" si="41"/>
        <v>2.1365884234349437E-2</v>
      </c>
      <c r="AU111" s="5">
        <f t="shared" si="22"/>
        <v>21.365884234349437</v>
      </c>
    </row>
    <row r="112" spans="2:47" x14ac:dyDescent="0.25">
      <c r="B112" s="1" t="s">
        <v>155</v>
      </c>
      <c r="C112" s="1" t="s">
        <v>163</v>
      </c>
      <c r="D112" s="1" t="s">
        <v>164</v>
      </c>
      <c r="E112" s="1" t="s">
        <v>50</v>
      </c>
      <c r="F112" s="1" t="s">
        <v>80</v>
      </c>
      <c r="G112" s="1" t="s">
        <v>52</v>
      </c>
      <c r="H112" s="1" t="s">
        <v>53</v>
      </c>
      <c r="J112" s="2">
        <v>0.95</v>
      </c>
      <c r="K112" s="2">
        <f t="shared" si="16"/>
        <v>0.38</v>
      </c>
      <c r="L112" s="2">
        <f t="shared" si="17"/>
        <v>0</v>
      </c>
      <c r="AG112" s="9">
        <v>0.38</v>
      </c>
      <c r="AH112" s="5">
        <v>539.125</v>
      </c>
      <c r="AL112" s="5" t="str">
        <f t="shared" si="18"/>
        <v/>
      </c>
      <c r="AN112" s="5" t="str">
        <f t="shared" si="19"/>
        <v/>
      </c>
      <c r="AP112" s="5" t="str">
        <f t="shared" si="20"/>
        <v/>
      </c>
      <c r="AS112" s="5">
        <f t="shared" si="21"/>
        <v>539.125</v>
      </c>
      <c r="AT112" s="11">
        <f t="shared" si="41"/>
        <v>2.5260706881236057E-2</v>
      </c>
      <c r="AU112" s="5">
        <f t="shared" si="22"/>
        <v>25.260706881236057</v>
      </c>
    </row>
    <row r="113" spans="1:47" x14ac:dyDescent="0.25">
      <c r="B113" s="1" t="s">
        <v>155</v>
      </c>
      <c r="C113" s="1" t="s">
        <v>163</v>
      </c>
      <c r="D113" s="1" t="s">
        <v>164</v>
      </c>
      <c r="E113" s="1" t="s">
        <v>89</v>
      </c>
      <c r="F113" s="1" t="s">
        <v>51</v>
      </c>
      <c r="G113" s="1" t="s">
        <v>52</v>
      </c>
      <c r="H113" s="1" t="s">
        <v>53</v>
      </c>
      <c r="J113" s="2">
        <v>1.03</v>
      </c>
      <c r="K113" s="2">
        <f t="shared" si="16"/>
        <v>1.03</v>
      </c>
      <c r="L113" s="2">
        <f t="shared" si="17"/>
        <v>0</v>
      </c>
      <c r="AG113" s="9">
        <v>1.03</v>
      </c>
      <c r="AH113" s="5">
        <v>1467.75</v>
      </c>
      <c r="AL113" s="5" t="str">
        <f t="shared" si="18"/>
        <v/>
      </c>
      <c r="AN113" s="5" t="str">
        <f t="shared" si="19"/>
        <v/>
      </c>
      <c r="AP113" s="5" t="str">
        <f t="shared" si="20"/>
        <v/>
      </c>
      <c r="AS113" s="5">
        <f t="shared" si="21"/>
        <v>1467.75</v>
      </c>
      <c r="AT113" s="11">
        <f t="shared" si="41"/>
        <v>6.8771439879312252E-2</v>
      </c>
      <c r="AU113" s="5">
        <f t="shared" si="22"/>
        <v>68.771439879312254</v>
      </c>
    </row>
    <row r="114" spans="1:47" x14ac:dyDescent="0.25">
      <c r="B114" s="1" t="s">
        <v>155</v>
      </c>
      <c r="C114" s="1" t="s">
        <v>163</v>
      </c>
      <c r="D114" s="1" t="s">
        <v>164</v>
      </c>
      <c r="E114" s="1" t="s">
        <v>94</v>
      </c>
      <c r="F114" s="1" t="s">
        <v>51</v>
      </c>
      <c r="G114" s="1" t="s">
        <v>52</v>
      </c>
      <c r="H114" s="1" t="s">
        <v>53</v>
      </c>
      <c r="J114" s="2">
        <v>1.04</v>
      </c>
      <c r="K114" s="2">
        <f t="shared" si="16"/>
        <v>1.04</v>
      </c>
      <c r="L114" s="2">
        <f t="shared" si="17"/>
        <v>0</v>
      </c>
      <c r="AG114" s="9">
        <v>1.04</v>
      </c>
      <c r="AH114" s="5">
        <v>1961.75</v>
      </c>
      <c r="AL114" s="5" t="str">
        <f t="shared" si="18"/>
        <v/>
      </c>
      <c r="AN114" s="5" t="str">
        <f t="shared" si="19"/>
        <v/>
      </c>
      <c r="AP114" s="5" t="str">
        <f t="shared" si="20"/>
        <v/>
      </c>
      <c r="AS114" s="5">
        <f t="shared" si="21"/>
        <v>1961.75</v>
      </c>
      <c r="AT114" s="11">
        <f t="shared" si="41"/>
        <v>9.1917814466524153E-2</v>
      </c>
      <c r="AU114" s="5">
        <f t="shared" si="22"/>
        <v>91.917814466524163</v>
      </c>
    </row>
    <row r="115" spans="1:47" x14ac:dyDescent="0.25">
      <c r="B115" s="1" t="s">
        <v>155</v>
      </c>
      <c r="C115" s="1" t="s">
        <v>163</v>
      </c>
      <c r="D115" s="1" t="s">
        <v>164</v>
      </c>
      <c r="E115" s="1" t="s">
        <v>50</v>
      </c>
      <c r="F115" s="1" t="s">
        <v>51</v>
      </c>
      <c r="G115" s="1" t="s">
        <v>52</v>
      </c>
      <c r="H115" s="1" t="s">
        <v>53</v>
      </c>
      <c r="J115" s="2">
        <v>1.01</v>
      </c>
      <c r="K115" s="2">
        <f t="shared" si="16"/>
        <v>1.06</v>
      </c>
      <c r="L115" s="2">
        <f t="shared" si="17"/>
        <v>0</v>
      </c>
      <c r="AG115" s="9">
        <v>1.06</v>
      </c>
      <c r="AH115" s="5">
        <v>2014</v>
      </c>
      <c r="AL115" s="5" t="str">
        <f t="shared" si="18"/>
        <v/>
      </c>
      <c r="AN115" s="5" t="str">
        <f t="shared" si="19"/>
        <v/>
      </c>
      <c r="AP115" s="5" t="str">
        <f t="shared" si="20"/>
        <v/>
      </c>
      <c r="AS115" s="5">
        <f t="shared" si="21"/>
        <v>2014</v>
      </c>
      <c r="AT115" s="11">
        <f t="shared" si="41"/>
        <v>9.4365988701710021E-2</v>
      </c>
      <c r="AU115" s="5">
        <f t="shared" si="22"/>
        <v>94.365988701710023</v>
      </c>
    </row>
    <row r="116" spans="1:47" x14ac:dyDescent="0.25">
      <c r="B116" s="1" t="s">
        <v>155</v>
      </c>
      <c r="C116" s="1" t="s">
        <v>163</v>
      </c>
      <c r="D116" s="1" t="s">
        <v>164</v>
      </c>
      <c r="E116" s="1" t="s">
        <v>63</v>
      </c>
      <c r="F116" s="1" t="s">
        <v>51</v>
      </c>
      <c r="G116" s="1" t="s">
        <v>52</v>
      </c>
      <c r="H116" s="1" t="s">
        <v>53</v>
      </c>
      <c r="J116" s="2">
        <v>0.97</v>
      </c>
      <c r="K116" s="2">
        <f t="shared" si="16"/>
        <v>0.97</v>
      </c>
      <c r="L116" s="2">
        <f t="shared" si="17"/>
        <v>0</v>
      </c>
      <c r="AG116" s="9">
        <v>0.97</v>
      </c>
      <c r="AH116" s="5">
        <v>1375.125</v>
      </c>
      <c r="AL116" s="5" t="str">
        <f t="shared" si="18"/>
        <v/>
      </c>
      <c r="AN116" s="5" t="str">
        <f t="shared" si="19"/>
        <v/>
      </c>
      <c r="AP116" s="5" t="str">
        <f t="shared" si="20"/>
        <v/>
      </c>
      <c r="AS116" s="5">
        <f t="shared" si="21"/>
        <v>1375.125</v>
      </c>
      <c r="AT116" s="11">
        <f t="shared" si="41"/>
        <v>6.4431494644210024E-2</v>
      </c>
      <c r="AU116" s="5">
        <f t="shared" si="22"/>
        <v>64.431494644210019</v>
      </c>
    </row>
    <row r="117" spans="1:47" x14ac:dyDescent="0.25">
      <c r="B117" s="1" t="s">
        <v>155</v>
      </c>
      <c r="C117" s="1" t="s">
        <v>163</v>
      </c>
      <c r="D117" s="1" t="s">
        <v>164</v>
      </c>
      <c r="E117" s="1" t="s">
        <v>58</v>
      </c>
      <c r="F117" s="1" t="s">
        <v>56</v>
      </c>
      <c r="G117" s="1" t="s">
        <v>52</v>
      </c>
      <c r="H117" s="1" t="s">
        <v>53</v>
      </c>
      <c r="J117" s="2">
        <v>0.94</v>
      </c>
      <c r="K117" s="2">
        <f t="shared" si="16"/>
        <v>0.94</v>
      </c>
      <c r="L117" s="2">
        <f t="shared" si="17"/>
        <v>0</v>
      </c>
      <c r="AG117" s="9">
        <v>0.94</v>
      </c>
      <c r="AH117" s="5">
        <v>1163.75</v>
      </c>
      <c r="AL117" s="5" t="str">
        <f t="shared" si="18"/>
        <v/>
      </c>
      <c r="AN117" s="5" t="str">
        <f t="shared" si="19"/>
        <v/>
      </c>
      <c r="AP117" s="5" t="str">
        <f t="shared" si="20"/>
        <v/>
      </c>
      <c r="AS117" s="5">
        <f t="shared" si="21"/>
        <v>1163.75</v>
      </c>
      <c r="AT117" s="11">
        <f t="shared" si="41"/>
        <v>5.4527517056412629E-2</v>
      </c>
      <c r="AU117" s="5">
        <f t="shared" si="22"/>
        <v>54.527517056412634</v>
      </c>
    </row>
    <row r="118" spans="1:47" x14ac:dyDescent="0.25">
      <c r="B118" s="1" t="s">
        <v>155</v>
      </c>
      <c r="C118" s="1" t="s">
        <v>163</v>
      </c>
      <c r="D118" s="1" t="s">
        <v>164</v>
      </c>
      <c r="E118" s="1" t="s">
        <v>106</v>
      </c>
      <c r="F118" s="1" t="s">
        <v>56</v>
      </c>
      <c r="G118" s="1" t="s">
        <v>52</v>
      </c>
      <c r="H118" s="1" t="s">
        <v>53</v>
      </c>
      <c r="J118" s="2">
        <v>0.97</v>
      </c>
      <c r="K118" s="2">
        <f t="shared" si="16"/>
        <v>0.97</v>
      </c>
      <c r="L118" s="2">
        <f t="shared" si="17"/>
        <v>0</v>
      </c>
      <c r="AG118" s="9">
        <v>0.97</v>
      </c>
      <c r="AH118" s="5">
        <v>1382.25</v>
      </c>
      <c r="AL118" s="5" t="str">
        <f t="shared" si="18"/>
        <v/>
      </c>
      <c r="AN118" s="5" t="str">
        <f t="shared" si="19"/>
        <v/>
      </c>
      <c r="AP118" s="5" t="str">
        <f t="shared" si="20"/>
        <v/>
      </c>
      <c r="AS118" s="5">
        <f t="shared" si="21"/>
        <v>1382.25</v>
      </c>
      <c r="AT118" s="11">
        <f t="shared" si="41"/>
        <v>6.476533658537173E-2</v>
      </c>
      <c r="AU118" s="5">
        <f t="shared" si="22"/>
        <v>64.765336585371728</v>
      </c>
    </row>
    <row r="119" spans="1:47" x14ac:dyDescent="0.25">
      <c r="B119" s="1" t="s">
        <v>155</v>
      </c>
      <c r="C119" s="1" t="s">
        <v>163</v>
      </c>
      <c r="D119" s="1" t="s">
        <v>164</v>
      </c>
      <c r="E119" s="1" t="s">
        <v>68</v>
      </c>
      <c r="F119" s="1" t="s">
        <v>56</v>
      </c>
      <c r="G119" s="1" t="s">
        <v>52</v>
      </c>
      <c r="H119" s="1" t="s">
        <v>53</v>
      </c>
      <c r="J119" s="2">
        <v>0.97</v>
      </c>
      <c r="K119" s="2">
        <f t="shared" si="16"/>
        <v>0.96</v>
      </c>
      <c r="L119" s="2">
        <f t="shared" si="17"/>
        <v>0</v>
      </c>
      <c r="AG119" s="9">
        <v>0.96</v>
      </c>
      <c r="AH119" s="5">
        <v>1767</v>
      </c>
      <c r="AL119" s="5" t="str">
        <f t="shared" si="18"/>
        <v/>
      </c>
      <c r="AN119" s="5" t="str">
        <f t="shared" si="19"/>
        <v/>
      </c>
      <c r="AP119" s="5" t="str">
        <f t="shared" si="20"/>
        <v/>
      </c>
      <c r="AS119" s="5">
        <f t="shared" si="21"/>
        <v>1767</v>
      </c>
      <c r="AT119" s="11">
        <f t="shared" si="41"/>
        <v>8.2792801408104078E-2</v>
      </c>
      <c r="AU119" s="5">
        <f t="shared" si="22"/>
        <v>82.792801408104083</v>
      </c>
    </row>
    <row r="120" spans="1:47" x14ac:dyDescent="0.25">
      <c r="B120" s="1" t="s">
        <v>155</v>
      </c>
      <c r="C120" s="1" t="s">
        <v>163</v>
      </c>
      <c r="D120" s="1" t="s">
        <v>164</v>
      </c>
      <c r="E120" s="1" t="s">
        <v>57</v>
      </c>
      <c r="F120" s="1" t="s">
        <v>56</v>
      </c>
      <c r="G120" s="1" t="s">
        <v>52</v>
      </c>
      <c r="H120" s="1" t="s">
        <v>53</v>
      </c>
      <c r="J120" s="2">
        <v>0.95</v>
      </c>
      <c r="K120" s="2">
        <f t="shared" si="16"/>
        <v>1</v>
      </c>
      <c r="L120" s="2">
        <f t="shared" si="17"/>
        <v>0</v>
      </c>
      <c r="AG120" s="9">
        <v>1</v>
      </c>
      <c r="AH120" s="5">
        <v>1900</v>
      </c>
      <c r="AL120" s="5" t="str">
        <f t="shared" si="18"/>
        <v/>
      </c>
      <c r="AN120" s="5" t="str">
        <f t="shared" si="19"/>
        <v/>
      </c>
      <c r="AP120" s="5" t="str">
        <f t="shared" si="20"/>
        <v/>
      </c>
      <c r="AS120" s="5">
        <f t="shared" si="21"/>
        <v>1900</v>
      </c>
      <c r="AT120" s="11">
        <f t="shared" si="41"/>
        <v>8.9024517643122664E-2</v>
      </c>
      <c r="AU120" s="5">
        <f t="shared" si="22"/>
        <v>89.024517643122664</v>
      </c>
    </row>
    <row r="121" spans="1:47" x14ac:dyDescent="0.25">
      <c r="B121" s="1" t="s">
        <v>155</v>
      </c>
      <c r="C121" s="1" t="s">
        <v>163</v>
      </c>
      <c r="D121" s="1" t="s">
        <v>164</v>
      </c>
      <c r="E121" s="1" t="s">
        <v>58</v>
      </c>
      <c r="F121" s="1" t="s">
        <v>59</v>
      </c>
      <c r="G121" s="1" t="s">
        <v>52</v>
      </c>
      <c r="H121" s="1" t="s">
        <v>53</v>
      </c>
      <c r="J121" s="2">
        <v>0.99</v>
      </c>
      <c r="K121" s="2">
        <f t="shared" si="16"/>
        <v>1.04</v>
      </c>
      <c r="L121" s="2">
        <f t="shared" si="17"/>
        <v>0</v>
      </c>
      <c r="AG121" s="9">
        <v>1.04</v>
      </c>
      <c r="AH121" s="5">
        <v>1444</v>
      </c>
      <c r="AL121" s="5" t="str">
        <f t="shared" si="18"/>
        <v/>
      </c>
      <c r="AN121" s="5" t="str">
        <f t="shared" si="19"/>
        <v/>
      </c>
      <c r="AP121" s="5" t="str">
        <f t="shared" si="20"/>
        <v/>
      </c>
      <c r="AS121" s="5">
        <f t="shared" si="21"/>
        <v>1444</v>
      </c>
      <c r="AT121" s="11">
        <f t="shared" si="41"/>
        <v>6.7658633408773219E-2</v>
      </c>
      <c r="AU121" s="5">
        <f t="shared" si="22"/>
        <v>67.658633408773213</v>
      </c>
    </row>
    <row r="122" spans="1:47" x14ac:dyDescent="0.25">
      <c r="B122" s="1" t="s">
        <v>155</v>
      </c>
      <c r="C122" s="1" t="s">
        <v>163</v>
      </c>
      <c r="D122" s="1" t="s">
        <v>164</v>
      </c>
      <c r="E122" s="1" t="s">
        <v>106</v>
      </c>
      <c r="F122" s="1" t="s">
        <v>59</v>
      </c>
      <c r="G122" s="1" t="s">
        <v>52</v>
      </c>
      <c r="H122" s="1" t="s">
        <v>53</v>
      </c>
      <c r="J122" s="2">
        <v>1.01</v>
      </c>
      <c r="K122" s="2">
        <f t="shared" si="16"/>
        <v>1.01</v>
      </c>
      <c r="L122" s="2">
        <f t="shared" si="17"/>
        <v>0</v>
      </c>
      <c r="AG122" s="9">
        <v>1.01</v>
      </c>
      <c r="AH122" s="5">
        <v>1439.25</v>
      </c>
      <c r="AL122" s="5" t="str">
        <f t="shared" si="18"/>
        <v/>
      </c>
      <c r="AN122" s="5" t="str">
        <f t="shared" si="19"/>
        <v/>
      </c>
      <c r="AP122" s="5" t="str">
        <f t="shared" si="20"/>
        <v/>
      </c>
      <c r="AS122" s="5">
        <f t="shared" si="21"/>
        <v>1439.25</v>
      </c>
      <c r="AT122" s="11">
        <f t="shared" si="41"/>
        <v>6.7436072114665416E-2</v>
      </c>
      <c r="AU122" s="5">
        <f t="shared" si="22"/>
        <v>67.436072114665421</v>
      </c>
    </row>
    <row r="123" spans="1:47" x14ac:dyDescent="0.25">
      <c r="B123" s="1" t="s">
        <v>155</v>
      </c>
      <c r="C123" s="1" t="s">
        <v>163</v>
      </c>
      <c r="D123" s="1" t="s">
        <v>164</v>
      </c>
      <c r="E123" s="1" t="s">
        <v>68</v>
      </c>
      <c r="F123" s="1" t="s">
        <v>59</v>
      </c>
      <c r="G123" s="1" t="s">
        <v>52</v>
      </c>
      <c r="H123" s="1" t="s">
        <v>53</v>
      </c>
      <c r="J123" s="2">
        <v>0.91</v>
      </c>
      <c r="K123" s="2">
        <f t="shared" ref="K123:K126" si="43">SUM(N123,P123,R123,T123,V123,X123,Z123,AB123,AE123,AG123,AI123)</f>
        <v>0.53</v>
      </c>
      <c r="L123" s="2">
        <f t="shared" ref="L123:L126" si="44">SUM(M123,AD123,AK123,AM123,AO123,AQ123,AR123)</f>
        <v>0</v>
      </c>
      <c r="AG123" s="9">
        <v>0.53</v>
      </c>
      <c r="AH123" s="5">
        <v>755.25</v>
      </c>
      <c r="AL123" s="5" t="str">
        <f t="shared" ref="AL123:AL126" si="45">IF(AK123&gt;0,AK123*$AL$1,"")</f>
        <v/>
      </c>
      <c r="AN123" s="5" t="str">
        <f t="shared" ref="AN123:AN126" si="46">IF(AM123&gt;0,AM123*$AN$1,"")</f>
        <v/>
      </c>
      <c r="AP123" s="5" t="str">
        <f t="shared" ref="AP123:AP126" si="47">IF(AO123&gt;0,AO123*$AP$1,"")</f>
        <v/>
      </c>
      <c r="AS123" s="5">
        <f t="shared" ref="AS123:AS126" si="48">SUM(O123,Q123,S123,U123,W123,Y123,AA123,AC123,AF123,AH123,AJ123)</f>
        <v>755.25</v>
      </c>
      <c r="AT123" s="11">
        <f t="shared" si="41"/>
        <v>3.5387245763141256E-2</v>
      </c>
      <c r="AU123" s="5">
        <f t="shared" ref="AU123:AU126" si="49">(AT123/100)*$AU$1</f>
        <v>35.387245763141259</v>
      </c>
    </row>
    <row r="124" spans="1:47" x14ac:dyDescent="0.25">
      <c r="B124" s="1" t="s">
        <v>155</v>
      </c>
      <c r="C124" s="1" t="s">
        <v>163</v>
      </c>
      <c r="D124" s="1" t="s">
        <v>164</v>
      </c>
      <c r="E124" s="1" t="s">
        <v>63</v>
      </c>
      <c r="F124" s="1" t="s">
        <v>62</v>
      </c>
      <c r="G124" s="1" t="s">
        <v>52</v>
      </c>
      <c r="H124" s="1" t="s">
        <v>53</v>
      </c>
      <c r="J124" s="2">
        <v>0.97</v>
      </c>
      <c r="K124" s="2">
        <f t="shared" si="43"/>
        <v>0.99</v>
      </c>
      <c r="L124" s="2">
        <f t="shared" si="44"/>
        <v>0</v>
      </c>
      <c r="AG124" s="9">
        <v>0.99</v>
      </c>
      <c r="AH124" s="5">
        <v>1410.75</v>
      </c>
      <c r="AL124" s="5" t="str">
        <f t="shared" si="45"/>
        <v/>
      </c>
      <c r="AN124" s="5" t="str">
        <f t="shared" si="46"/>
        <v/>
      </c>
      <c r="AP124" s="5" t="str">
        <f t="shared" si="47"/>
        <v/>
      </c>
      <c r="AS124" s="5">
        <f t="shared" si="48"/>
        <v>1410.75</v>
      </c>
      <c r="AT124" s="11">
        <f t="shared" si="41"/>
        <v>6.6100704350018566E-2</v>
      </c>
      <c r="AU124" s="5">
        <f t="shared" si="49"/>
        <v>66.100704350018574</v>
      </c>
    </row>
    <row r="125" spans="1:47" x14ac:dyDescent="0.25">
      <c r="B125" s="1" t="s">
        <v>155</v>
      </c>
      <c r="C125" s="1" t="s">
        <v>163</v>
      </c>
      <c r="D125" s="1" t="s">
        <v>164</v>
      </c>
      <c r="E125" s="1" t="s">
        <v>89</v>
      </c>
      <c r="F125" s="1" t="s">
        <v>62</v>
      </c>
      <c r="G125" s="1" t="s">
        <v>52</v>
      </c>
      <c r="H125" s="1" t="s">
        <v>53</v>
      </c>
      <c r="J125" s="2">
        <v>1</v>
      </c>
      <c r="K125" s="2">
        <f t="shared" si="43"/>
        <v>1</v>
      </c>
      <c r="L125" s="2">
        <f t="shared" si="44"/>
        <v>0</v>
      </c>
      <c r="AG125" s="9">
        <v>1</v>
      </c>
      <c r="AH125" s="5">
        <v>1425</v>
      </c>
      <c r="AL125" s="5" t="str">
        <f t="shared" si="45"/>
        <v/>
      </c>
      <c r="AN125" s="5" t="str">
        <f t="shared" si="46"/>
        <v/>
      </c>
      <c r="AP125" s="5" t="str">
        <f t="shared" si="47"/>
        <v/>
      </c>
      <c r="AS125" s="5">
        <f t="shared" si="48"/>
        <v>1425</v>
      </c>
      <c r="AT125" s="11">
        <f t="shared" si="41"/>
        <v>6.6768388232341991E-2</v>
      </c>
      <c r="AU125" s="5">
        <f t="shared" si="49"/>
        <v>66.768388232341991</v>
      </c>
    </row>
    <row r="126" spans="1:47" x14ac:dyDescent="0.25">
      <c r="B126" s="1" t="s">
        <v>155</v>
      </c>
      <c r="C126" s="1" t="s">
        <v>163</v>
      </c>
      <c r="D126" s="1" t="s">
        <v>164</v>
      </c>
      <c r="E126" s="1" t="s">
        <v>94</v>
      </c>
      <c r="F126" s="1" t="s">
        <v>62</v>
      </c>
      <c r="G126" s="1" t="s">
        <v>52</v>
      </c>
      <c r="H126" s="1" t="s">
        <v>53</v>
      </c>
      <c r="J126" s="2">
        <v>1.0900000000000001</v>
      </c>
      <c r="K126" s="2">
        <f t="shared" si="43"/>
        <v>0.6</v>
      </c>
      <c r="L126" s="2">
        <f t="shared" si="44"/>
        <v>0</v>
      </c>
      <c r="AG126" s="9">
        <v>0.6</v>
      </c>
      <c r="AH126" s="5">
        <v>855</v>
      </c>
      <c r="AL126" s="5" t="str">
        <f t="shared" si="45"/>
        <v/>
      </c>
      <c r="AN126" s="5" t="str">
        <f t="shared" si="46"/>
        <v/>
      </c>
      <c r="AP126" s="5" t="str">
        <f t="shared" si="47"/>
        <v/>
      </c>
      <c r="AS126" s="5">
        <f t="shared" si="48"/>
        <v>855</v>
      </c>
      <c r="AT126" s="11">
        <f t="shared" si="41"/>
        <v>4.0061032939405196E-2</v>
      </c>
      <c r="AU126" s="5">
        <f t="shared" si="49"/>
        <v>40.061032939405194</v>
      </c>
    </row>
    <row r="127" spans="1:47" ht="15.75" thickBot="1" x14ac:dyDescent="0.3">
      <c r="B127" s="1" t="s">
        <v>154</v>
      </c>
      <c r="C127" s="1" t="s">
        <v>163</v>
      </c>
      <c r="D127" s="1" t="s">
        <v>164</v>
      </c>
      <c r="E127" s="1" t="s">
        <v>60</v>
      </c>
      <c r="F127" s="1" t="s">
        <v>59</v>
      </c>
      <c r="G127" s="1" t="s">
        <v>52</v>
      </c>
      <c r="H127" s="1" t="s">
        <v>53</v>
      </c>
      <c r="J127" s="2">
        <v>1.05</v>
      </c>
      <c r="K127" s="2">
        <f>SUM(N127,P127,R127,T127,V127,X127,Z127,AB127,AE127,AG127,AI127)</f>
        <v>0.15</v>
      </c>
      <c r="L127" s="2">
        <f>SUM(M127,AD127,AK127,AM127,AO127,AQ127,AR127)</f>
        <v>0</v>
      </c>
      <c r="AG127" s="9">
        <v>0.15</v>
      </c>
      <c r="AH127" s="5">
        <v>142.5</v>
      </c>
      <c r="AL127" s="5" t="str">
        <f>IF(AK127&gt;0,AK127*$AL$1,"")</f>
        <v/>
      </c>
      <c r="AN127" s="5" t="str">
        <f>IF(AM127&gt;0,AM127*$AN$1,"")</f>
        <v/>
      </c>
      <c r="AP127" s="5" t="str">
        <f>IF(AO127&gt;0,AO127*$AP$1,"")</f>
        <v/>
      </c>
      <c r="AS127" s="5">
        <f>SUM(O127,Q127,S127,U127,W127,Y127,AA127,AC127,AF127,AH127,AJ127)</f>
        <v>142.5</v>
      </c>
      <c r="AT127" s="11">
        <f t="shared" si="41"/>
        <v>6.6768388232341996E-3</v>
      </c>
      <c r="AU127" s="5">
        <f>(AT127/100)*$AU$1</f>
        <v>6.6768388232341991</v>
      </c>
    </row>
    <row r="128" spans="1:47" ht="15.75" thickTop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>
        <f t="shared" ref="K128:AU128" si="50">SUM(K3:K127)</f>
        <v>1642.149999999999</v>
      </c>
      <c r="L128" s="20">
        <f t="shared" si="50"/>
        <v>39.029999999999994</v>
      </c>
      <c r="M128" s="21">
        <f t="shared" si="50"/>
        <v>0</v>
      </c>
      <c r="N128" s="22">
        <f t="shared" si="50"/>
        <v>98.49</v>
      </c>
      <c r="O128" s="23">
        <f t="shared" si="50"/>
        <v>251226.08249999999</v>
      </c>
      <c r="P128" s="24">
        <f t="shared" si="50"/>
        <v>618.9699999999998</v>
      </c>
      <c r="Q128" s="23">
        <f t="shared" si="50"/>
        <v>1153017.96875</v>
      </c>
      <c r="R128" s="25">
        <f t="shared" si="50"/>
        <v>685.04000000000019</v>
      </c>
      <c r="S128" s="23">
        <f t="shared" si="50"/>
        <v>600134.37000000011</v>
      </c>
      <c r="T128" s="26">
        <f t="shared" si="50"/>
        <v>126.78000000000002</v>
      </c>
      <c r="U128" s="23">
        <f t="shared" si="50"/>
        <v>32961.21675</v>
      </c>
      <c r="V128" s="20">
        <f t="shared" si="50"/>
        <v>0</v>
      </c>
      <c r="W128" s="23">
        <f t="shared" si="50"/>
        <v>0</v>
      </c>
      <c r="X128" s="20">
        <f t="shared" si="50"/>
        <v>0</v>
      </c>
      <c r="Y128" s="23">
        <f t="shared" si="50"/>
        <v>0</v>
      </c>
      <c r="Z128" s="27">
        <f t="shared" si="50"/>
        <v>26.26</v>
      </c>
      <c r="AA128" s="23">
        <f t="shared" si="50"/>
        <v>2688.5627999999997</v>
      </c>
      <c r="AB128" s="28">
        <f t="shared" si="50"/>
        <v>25.229999999999997</v>
      </c>
      <c r="AC128" s="23">
        <f t="shared" si="50"/>
        <v>2459.5703125</v>
      </c>
      <c r="AD128" s="20">
        <f t="shared" si="50"/>
        <v>0</v>
      </c>
      <c r="AE128" s="20">
        <f t="shared" si="50"/>
        <v>0</v>
      </c>
      <c r="AF128" s="23">
        <f t="shared" si="50"/>
        <v>0</v>
      </c>
      <c r="AG128" s="27">
        <f t="shared" si="50"/>
        <v>61.38</v>
      </c>
      <c r="AH128" s="23">
        <f t="shared" si="50"/>
        <v>91755.75</v>
      </c>
      <c r="AI128" s="20">
        <f t="shared" si="50"/>
        <v>0</v>
      </c>
      <c r="AJ128" s="23">
        <f t="shared" si="50"/>
        <v>0</v>
      </c>
      <c r="AK128" s="21">
        <f t="shared" si="50"/>
        <v>0.26</v>
      </c>
      <c r="AL128" s="23">
        <f t="shared" si="50"/>
        <v>942.86400000000003</v>
      </c>
      <c r="AM128" s="21">
        <f t="shared" si="50"/>
        <v>14.060000000000002</v>
      </c>
      <c r="AN128" s="23">
        <f t="shared" si="50"/>
        <v>84978.64</v>
      </c>
      <c r="AO128" s="20">
        <f t="shared" si="50"/>
        <v>0</v>
      </c>
      <c r="AP128" s="23">
        <f t="shared" si="50"/>
        <v>0</v>
      </c>
      <c r="AQ128" s="20">
        <f t="shared" si="50"/>
        <v>24.71</v>
      </c>
      <c r="AR128" s="20">
        <f t="shared" si="50"/>
        <v>0</v>
      </c>
      <c r="AS128" s="23">
        <f t="shared" si="50"/>
        <v>2134243.5211125002</v>
      </c>
      <c r="AT128" s="20">
        <f t="shared" si="50"/>
        <v>100.00000000000007</v>
      </c>
      <c r="AU128" s="23">
        <f t="shared" si="50"/>
        <v>99999.999999999971</v>
      </c>
    </row>
    <row r="131" spans="2:3" x14ac:dyDescent="0.25">
      <c r="B131" s="29" t="s">
        <v>160</v>
      </c>
      <c r="C131" s="1">
        <f>SUM(K128,L128)</f>
        <v>1681.1799999999989</v>
      </c>
    </row>
  </sheetData>
  <conditionalFormatting sqref="I72:I127">
    <cfRule type="notContainsText" dxfId="13" priority="22" operator="notContains" text="#########">
      <formula>ISERROR(SEARCH("#########",I72))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Megan Otten</cp:lastModifiedBy>
  <dcterms:created xsi:type="dcterms:W3CDTF">2023-09-06T20:02:23Z</dcterms:created>
  <dcterms:modified xsi:type="dcterms:W3CDTF">2023-09-18T15:34:29Z</dcterms:modified>
</cp:coreProperties>
</file>