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JBN\9700\9740\9740_0036\GIS\Data\3_Tabular_Reports\Group_2\CD1\Tabular\CD1\"/>
    </mc:Choice>
  </mc:AlternateContent>
  <xr:revisionPtr revIDLastSave="0" documentId="13_ncr:1_{7D5DF755-1F7E-4DD4-9016-004518A68EE7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1" l="1"/>
  <c r="L4" i="1"/>
  <c r="K5" i="1"/>
  <c r="L5" i="1"/>
  <c r="K6" i="1"/>
  <c r="L6" i="1"/>
  <c r="K7" i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5" i="1"/>
  <c r="L75" i="1"/>
  <c r="K76" i="1"/>
  <c r="L76" i="1"/>
  <c r="K77" i="1"/>
  <c r="L77" i="1"/>
  <c r="K78" i="1"/>
  <c r="L78" i="1"/>
  <c r="K79" i="1"/>
  <c r="L79" i="1"/>
  <c r="K80" i="1"/>
  <c r="L80" i="1"/>
  <c r="K81" i="1"/>
  <c r="L81" i="1"/>
  <c r="K82" i="1"/>
  <c r="L82" i="1"/>
  <c r="K83" i="1"/>
  <c r="L83" i="1"/>
  <c r="K84" i="1"/>
  <c r="L84" i="1"/>
  <c r="K85" i="1"/>
  <c r="L85" i="1"/>
  <c r="K86" i="1"/>
  <c r="L86" i="1"/>
  <c r="K87" i="1"/>
  <c r="L87" i="1"/>
  <c r="K88" i="1"/>
  <c r="L88" i="1"/>
  <c r="K89" i="1"/>
  <c r="L89" i="1"/>
  <c r="K90" i="1"/>
  <c r="L90" i="1"/>
  <c r="K91" i="1"/>
  <c r="L91" i="1"/>
  <c r="K92" i="1"/>
  <c r="L92" i="1"/>
  <c r="K93" i="1"/>
  <c r="L93" i="1"/>
  <c r="K94" i="1"/>
  <c r="L94" i="1"/>
  <c r="K95" i="1"/>
  <c r="L95" i="1"/>
  <c r="K96" i="1"/>
  <c r="L96" i="1"/>
  <c r="K97" i="1"/>
  <c r="L97" i="1"/>
  <c r="K98" i="1"/>
  <c r="L98" i="1"/>
  <c r="K99" i="1"/>
  <c r="L99" i="1"/>
  <c r="K100" i="1"/>
  <c r="L100" i="1"/>
  <c r="K101" i="1"/>
  <c r="L101" i="1"/>
  <c r="K102" i="1"/>
  <c r="L102" i="1"/>
  <c r="K103" i="1"/>
  <c r="L103" i="1"/>
  <c r="K104" i="1"/>
  <c r="L104" i="1"/>
  <c r="K105" i="1"/>
  <c r="L105" i="1"/>
  <c r="K106" i="1"/>
  <c r="L106" i="1"/>
  <c r="K107" i="1"/>
  <c r="L107" i="1"/>
  <c r="K108" i="1"/>
  <c r="L108" i="1"/>
  <c r="K109" i="1"/>
  <c r="L109" i="1"/>
  <c r="K110" i="1"/>
  <c r="L110" i="1"/>
  <c r="K111" i="1"/>
  <c r="L111" i="1"/>
  <c r="K112" i="1"/>
  <c r="L112" i="1"/>
  <c r="K113" i="1"/>
  <c r="L113" i="1"/>
  <c r="K114" i="1"/>
  <c r="L114" i="1"/>
  <c r="K115" i="1"/>
  <c r="L115" i="1"/>
  <c r="K116" i="1"/>
  <c r="L116" i="1"/>
  <c r="K117" i="1"/>
  <c r="L117" i="1"/>
  <c r="K118" i="1"/>
  <c r="L118" i="1"/>
  <c r="K119" i="1"/>
  <c r="L119" i="1"/>
  <c r="K120" i="1"/>
  <c r="L120" i="1"/>
  <c r="K121" i="1"/>
  <c r="L121" i="1"/>
  <c r="K122" i="1"/>
  <c r="L122" i="1"/>
  <c r="K123" i="1"/>
  <c r="L123" i="1"/>
  <c r="K124" i="1"/>
  <c r="L124" i="1"/>
  <c r="K125" i="1"/>
  <c r="L125" i="1"/>
  <c r="K126" i="1"/>
  <c r="L126" i="1"/>
  <c r="K127" i="1"/>
  <c r="L127" i="1"/>
  <c r="K128" i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38" i="1"/>
  <c r="L138" i="1"/>
  <c r="K139" i="1"/>
  <c r="L139" i="1"/>
  <c r="K140" i="1"/>
  <c r="L140" i="1"/>
  <c r="K141" i="1"/>
  <c r="L141" i="1"/>
  <c r="K142" i="1"/>
  <c r="L142" i="1"/>
  <c r="K143" i="1"/>
  <c r="L143" i="1"/>
  <c r="K144" i="1"/>
  <c r="L144" i="1"/>
  <c r="K145" i="1"/>
  <c r="L145" i="1"/>
  <c r="K146" i="1"/>
  <c r="L146" i="1"/>
  <c r="K147" i="1"/>
  <c r="L147" i="1"/>
  <c r="K148" i="1"/>
  <c r="L148" i="1"/>
  <c r="K149" i="1"/>
  <c r="L149" i="1"/>
  <c r="K150" i="1"/>
  <c r="L150" i="1"/>
  <c r="K151" i="1"/>
  <c r="L151" i="1"/>
  <c r="K152" i="1"/>
  <c r="L152" i="1"/>
  <c r="K153" i="1"/>
  <c r="L153" i="1"/>
  <c r="K154" i="1"/>
  <c r="L154" i="1"/>
  <c r="K155" i="1"/>
  <c r="L155" i="1"/>
  <c r="K156" i="1"/>
  <c r="L156" i="1"/>
  <c r="K157" i="1"/>
  <c r="L157" i="1"/>
  <c r="K158" i="1"/>
  <c r="L158" i="1"/>
  <c r="K159" i="1"/>
  <c r="L159" i="1"/>
  <c r="K160" i="1"/>
  <c r="L160" i="1"/>
  <c r="K161" i="1"/>
  <c r="L161" i="1"/>
  <c r="K162" i="1"/>
  <c r="L162" i="1"/>
  <c r="K163" i="1"/>
  <c r="L163" i="1"/>
  <c r="K164" i="1"/>
  <c r="L164" i="1"/>
  <c r="K165" i="1"/>
  <c r="L165" i="1"/>
  <c r="K166" i="1"/>
  <c r="L166" i="1"/>
  <c r="K167" i="1"/>
  <c r="L167" i="1"/>
  <c r="K168" i="1"/>
  <c r="L168" i="1"/>
  <c r="K169" i="1"/>
  <c r="L169" i="1"/>
  <c r="K170" i="1"/>
  <c r="L170" i="1"/>
  <c r="K171" i="1"/>
  <c r="L171" i="1"/>
  <c r="K172" i="1"/>
  <c r="L172" i="1"/>
  <c r="K173" i="1"/>
  <c r="L173" i="1"/>
  <c r="K174" i="1"/>
  <c r="L174" i="1"/>
  <c r="K175" i="1"/>
  <c r="L175" i="1"/>
  <c r="K176" i="1"/>
  <c r="L176" i="1"/>
  <c r="K177" i="1"/>
  <c r="L177" i="1"/>
  <c r="K178" i="1"/>
  <c r="L178" i="1"/>
  <c r="K179" i="1"/>
  <c r="L179" i="1"/>
  <c r="K180" i="1"/>
  <c r="L180" i="1"/>
  <c r="K181" i="1"/>
  <c r="L181" i="1"/>
  <c r="K182" i="1"/>
  <c r="L182" i="1"/>
  <c r="K183" i="1"/>
  <c r="L183" i="1"/>
  <c r="K184" i="1"/>
  <c r="L184" i="1"/>
  <c r="K185" i="1"/>
  <c r="L185" i="1"/>
  <c r="K186" i="1"/>
  <c r="L186" i="1"/>
  <c r="K187" i="1"/>
  <c r="L187" i="1"/>
  <c r="K188" i="1"/>
  <c r="L188" i="1"/>
  <c r="K189" i="1"/>
  <c r="L189" i="1"/>
  <c r="K190" i="1"/>
  <c r="L190" i="1"/>
  <c r="K191" i="1"/>
  <c r="L191" i="1"/>
  <c r="K192" i="1"/>
  <c r="L192" i="1"/>
  <c r="K193" i="1"/>
  <c r="L193" i="1"/>
  <c r="K194" i="1"/>
  <c r="L194" i="1"/>
  <c r="K195" i="1"/>
  <c r="L195" i="1"/>
  <c r="K196" i="1"/>
  <c r="L196" i="1"/>
  <c r="K197" i="1"/>
  <c r="L197" i="1"/>
  <c r="K198" i="1"/>
  <c r="L198" i="1"/>
  <c r="K199" i="1"/>
  <c r="L199" i="1"/>
  <c r="K200" i="1"/>
  <c r="L200" i="1"/>
  <c r="K201" i="1"/>
  <c r="L201" i="1"/>
  <c r="K202" i="1"/>
  <c r="L202" i="1"/>
  <c r="K203" i="1"/>
  <c r="L203" i="1"/>
  <c r="K204" i="1"/>
  <c r="L204" i="1"/>
  <c r="K205" i="1"/>
  <c r="L205" i="1"/>
  <c r="K206" i="1"/>
  <c r="L206" i="1"/>
  <c r="K207" i="1"/>
  <c r="L207" i="1"/>
  <c r="K208" i="1"/>
  <c r="L208" i="1"/>
  <c r="K209" i="1"/>
  <c r="L209" i="1"/>
  <c r="K210" i="1"/>
  <c r="L210" i="1"/>
  <c r="K211" i="1"/>
  <c r="L211" i="1"/>
  <c r="K212" i="1"/>
  <c r="L212" i="1"/>
  <c r="AR213" i="1" l="1"/>
  <c r="AQ213" i="1"/>
  <c r="AO213" i="1"/>
  <c r="AM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AS148" i="1"/>
  <c r="AP148" i="1"/>
  <c r="AN148" i="1"/>
  <c r="AL148" i="1"/>
  <c r="AS147" i="1"/>
  <c r="AP147" i="1"/>
  <c r="AN147" i="1"/>
  <c r="AL147" i="1"/>
  <c r="AS146" i="1"/>
  <c r="AP146" i="1"/>
  <c r="AN146" i="1"/>
  <c r="AL146" i="1"/>
  <c r="AS145" i="1"/>
  <c r="AP145" i="1"/>
  <c r="AN145" i="1"/>
  <c r="AL145" i="1"/>
  <c r="AS144" i="1"/>
  <c r="AP144" i="1"/>
  <c r="AN144" i="1"/>
  <c r="AL144" i="1"/>
  <c r="AS143" i="1"/>
  <c r="AP143" i="1"/>
  <c r="AN143" i="1"/>
  <c r="AL143" i="1"/>
  <c r="AS142" i="1"/>
  <c r="AP142" i="1"/>
  <c r="AN142" i="1"/>
  <c r="AL142" i="1"/>
  <c r="AS141" i="1"/>
  <c r="AP141" i="1"/>
  <c r="AN141" i="1"/>
  <c r="AL141" i="1"/>
  <c r="AS140" i="1"/>
  <c r="AP140" i="1"/>
  <c r="AN140" i="1"/>
  <c r="AL140" i="1"/>
  <c r="AS139" i="1"/>
  <c r="AP139" i="1"/>
  <c r="AN139" i="1"/>
  <c r="AL139" i="1"/>
  <c r="AS138" i="1"/>
  <c r="AP138" i="1"/>
  <c r="AN138" i="1"/>
  <c r="AL138" i="1"/>
  <c r="AS137" i="1"/>
  <c r="AP137" i="1"/>
  <c r="AN137" i="1"/>
  <c r="AL137" i="1"/>
  <c r="AS136" i="1"/>
  <c r="AP136" i="1"/>
  <c r="AN136" i="1"/>
  <c r="AL136" i="1"/>
  <c r="AS135" i="1"/>
  <c r="AP135" i="1"/>
  <c r="AN135" i="1"/>
  <c r="AL135" i="1"/>
  <c r="AS134" i="1"/>
  <c r="AP134" i="1"/>
  <c r="AN134" i="1"/>
  <c r="AL134" i="1"/>
  <c r="AS133" i="1"/>
  <c r="AP133" i="1"/>
  <c r="AN133" i="1"/>
  <c r="AL133" i="1"/>
  <c r="AS132" i="1"/>
  <c r="AP132" i="1"/>
  <c r="AN132" i="1"/>
  <c r="AL132" i="1"/>
  <c r="AS131" i="1"/>
  <c r="AP131" i="1"/>
  <c r="AN131" i="1"/>
  <c r="AL131" i="1"/>
  <c r="AS130" i="1"/>
  <c r="AP130" i="1"/>
  <c r="AN130" i="1"/>
  <c r="AL130" i="1"/>
  <c r="AS129" i="1"/>
  <c r="AP129" i="1"/>
  <c r="AN129" i="1"/>
  <c r="AL129" i="1"/>
  <c r="AS128" i="1"/>
  <c r="AP128" i="1"/>
  <c r="AN128" i="1"/>
  <c r="AL128" i="1"/>
  <c r="AS127" i="1"/>
  <c r="AP127" i="1"/>
  <c r="AN127" i="1"/>
  <c r="AL127" i="1"/>
  <c r="AS126" i="1"/>
  <c r="AP126" i="1"/>
  <c r="AN126" i="1"/>
  <c r="AL126" i="1"/>
  <c r="AS125" i="1"/>
  <c r="AP125" i="1"/>
  <c r="AN125" i="1"/>
  <c r="AL125" i="1"/>
  <c r="AS163" i="1"/>
  <c r="AP163" i="1"/>
  <c r="AN163" i="1"/>
  <c r="AL163" i="1"/>
  <c r="AS162" i="1"/>
  <c r="AP162" i="1"/>
  <c r="AN162" i="1"/>
  <c r="AL162" i="1"/>
  <c r="AS161" i="1"/>
  <c r="AP161" i="1"/>
  <c r="AN161" i="1"/>
  <c r="AL161" i="1"/>
  <c r="AS160" i="1"/>
  <c r="AP160" i="1"/>
  <c r="AN160" i="1"/>
  <c r="AL160" i="1"/>
  <c r="AS159" i="1"/>
  <c r="AP159" i="1"/>
  <c r="AN159" i="1"/>
  <c r="AL159" i="1"/>
  <c r="AS158" i="1"/>
  <c r="AP158" i="1"/>
  <c r="AN158" i="1"/>
  <c r="AL158" i="1"/>
  <c r="AS157" i="1"/>
  <c r="AP157" i="1"/>
  <c r="AN157" i="1"/>
  <c r="AL157" i="1"/>
  <c r="AS156" i="1"/>
  <c r="AP156" i="1"/>
  <c r="AN156" i="1"/>
  <c r="AL156" i="1"/>
  <c r="AS155" i="1"/>
  <c r="AP155" i="1"/>
  <c r="AN155" i="1"/>
  <c r="AL155" i="1"/>
  <c r="AS154" i="1"/>
  <c r="AP154" i="1"/>
  <c r="AN154" i="1"/>
  <c r="AL154" i="1"/>
  <c r="AS153" i="1"/>
  <c r="AP153" i="1"/>
  <c r="AN153" i="1"/>
  <c r="AL153" i="1"/>
  <c r="AS152" i="1"/>
  <c r="AP152" i="1"/>
  <c r="AN152" i="1"/>
  <c r="AL152" i="1"/>
  <c r="AS151" i="1"/>
  <c r="AP151" i="1"/>
  <c r="AN151" i="1"/>
  <c r="AL151" i="1"/>
  <c r="AS150" i="1"/>
  <c r="AP150" i="1"/>
  <c r="AN150" i="1"/>
  <c r="AL150" i="1"/>
  <c r="AS212" i="1"/>
  <c r="AP212" i="1"/>
  <c r="AN212" i="1"/>
  <c r="AL212" i="1"/>
  <c r="AS211" i="1"/>
  <c r="AP211" i="1"/>
  <c r="AN211" i="1"/>
  <c r="AL211" i="1"/>
  <c r="AS210" i="1"/>
  <c r="AP210" i="1"/>
  <c r="AN210" i="1"/>
  <c r="AL210" i="1"/>
  <c r="AS209" i="1"/>
  <c r="AP209" i="1"/>
  <c r="AN209" i="1"/>
  <c r="AL209" i="1"/>
  <c r="AS208" i="1"/>
  <c r="AP208" i="1"/>
  <c r="AN208" i="1"/>
  <c r="AL208" i="1"/>
  <c r="AS207" i="1"/>
  <c r="AP207" i="1"/>
  <c r="AN207" i="1"/>
  <c r="AL207" i="1"/>
  <c r="AS206" i="1"/>
  <c r="AP206" i="1"/>
  <c r="AN206" i="1"/>
  <c r="AL206" i="1"/>
  <c r="AS205" i="1"/>
  <c r="AP205" i="1"/>
  <c r="AN205" i="1"/>
  <c r="AL205" i="1"/>
  <c r="AS204" i="1"/>
  <c r="AP204" i="1"/>
  <c r="AN204" i="1"/>
  <c r="AL204" i="1"/>
  <c r="AS203" i="1"/>
  <c r="AP203" i="1"/>
  <c r="AN203" i="1"/>
  <c r="AL203" i="1"/>
  <c r="AS202" i="1"/>
  <c r="AP202" i="1"/>
  <c r="AN202" i="1"/>
  <c r="AL202" i="1"/>
  <c r="AS201" i="1"/>
  <c r="AP201" i="1"/>
  <c r="AN201" i="1"/>
  <c r="AL201" i="1"/>
  <c r="AS200" i="1"/>
  <c r="AP200" i="1"/>
  <c r="AN200" i="1"/>
  <c r="AL200" i="1"/>
  <c r="AS199" i="1"/>
  <c r="AP199" i="1"/>
  <c r="AN199" i="1"/>
  <c r="AL199" i="1"/>
  <c r="AS198" i="1"/>
  <c r="AP198" i="1"/>
  <c r="AN198" i="1"/>
  <c r="AL198" i="1"/>
  <c r="AS197" i="1"/>
  <c r="AP197" i="1"/>
  <c r="AN197" i="1"/>
  <c r="AL197" i="1"/>
  <c r="AS196" i="1"/>
  <c r="AP196" i="1"/>
  <c r="AN196" i="1"/>
  <c r="AL196" i="1"/>
  <c r="AS195" i="1"/>
  <c r="AP195" i="1"/>
  <c r="AN195" i="1"/>
  <c r="AL195" i="1"/>
  <c r="AS123" i="1"/>
  <c r="AP123" i="1"/>
  <c r="AN123" i="1"/>
  <c r="AL123" i="1"/>
  <c r="AS122" i="1"/>
  <c r="AP122" i="1"/>
  <c r="AN122" i="1"/>
  <c r="AL122" i="1"/>
  <c r="AS166" i="1"/>
  <c r="AP166" i="1"/>
  <c r="AN166" i="1"/>
  <c r="AL166" i="1"/>
  <c r="AS165" i="1"/>
  <c r="AP165" i="1"/>
  <c r="AN165" i="1"/>
  <c r="AL165" i="1"/>
  <c r="AS169" i="1"/>
  <c r="AP169" i="1"/>
  <c r="AN169" i="1"/>
  <c r="AL169" i="1"/>
  <c r="AS168" i="1"/>
  <c r="AP168" i="1"/>
  <c r="AN168" i="1"/>
  <c r="AL168" i="1"/>
  <c r="AS177" i="1"/>
  <c r="AP177" i="1"/>
  <c r="AN177" i="1"/>
  <c r="AL177" i="1"/>
  <c r="AS176" i="1"/>
  <c r="AP176" i="1"/>
  <c r="AN176" i="1"/>
  <c r="AL176" i="1"/>
  <c r="AS175" i="1"/>
  <c r="AP175" i="1"/>
  <c r="AN175" i="1"/>
  <c r="AL175" i="1"/>
  <c r="AS174" i="1"/>
  <c r="AP174" i="1"/>
  <c r="AN174" i="1"/>
  <c r="AL174" i="1"/>
  <c r="AS173" i="1"/>
  <c r="AP173" i="1"/>
  <c r="AN173" i="1"/>
  <c r="AL173" i="1"/>
  <c r="AS172" i="1"/>
  <c r="AP172" i="1"/>
  <c r="AN172" i="1"/>
  <c r="AL172" i="1"/>
  <c r="AS171" i="1"/>
  <c r="AP171" i="1"/>
  <c r="AN171" i="1"/>
  <c r="AL171" i="1"/>
  <c r="AS170" i="1"/>
  <c r="AP170" i="1"/>
  <c r="AN170" i="1"/>
  <c r="AL170" i="1"/>
  <c r="AS194" i="1"/>
  <c r="AP194" i="1"/>
  <c r="AN194" i="1"/>
  <c r="AL194" i="1"/>
  <c r="AS193" i="1"/>
  <c r="AP193" i="1"/>
  <c r="AN193" i="1"/>
  <c r="AL193" i="1"/>
  <c r="AS192" i="1"/>
  <c r="AP192" i="1"/>
  <c r="AN192" i="1"/>
  <c r="AL192" i="1"/>
  <c r="AS191" i="1"/>
  <c r="AP191" i="1"/>
  <c r="AN191" i="1"/>
  <c r="AL191" i="1"/>
  <c r="AS190" i="1"/>
  <c r="AP190" i="1"/>
  <c r="AN190" i="1"/>
  <c r="AL190" i="1"/>
  <c r="AS189" i="1"/>
  <c r="AP189" i="1"/>
  <c r="AN189" i="1"/>
  <c r="AL189" i="1"/>
  <c r="AS188" i="1"/>
  <c r="AP188" i="1"/>
  <c r="AN188" i="1"/>
  <c r="AL188" i="1"/>
  <c r="AS187" i="1"/>
  <c r="AP187" i="1"/>
  <c r="AN187" i="1"/>
  <c r="AL187" i="1"/>
  <c r="AS186" i="1"/>
  <c r="AP186" i="1"/>
  <c r="AN186" i="1"/>
  <c r="AL186" i="1"/>
  <c r="AS185" i="1"/>
  <c r="AP185" i="1"/>
  <c r="AN185" i="1"/>
  <c r="AL185" i="1"/>
  <c r="AS184" i="1"/>
  <c r="AP184" i="1"/>
  <c r="AN184" i="1"/>
  <c r="AL184" i="1"/>
  <c r="AS183" i="1"/>
  <c r="AP183" i="1"/>
  <c r="AN183" i="1"/>
  <c r="AL183" i="1"/>
  <c r="AS182" i="1"/>
  <c r="AP182" i="1"/>
  <c r="AN182" i="1"/>
  <c r="AL182" i="1"/>
  <c r="AS181" i="1"/>
  <c r="AP181" i="1"/>
  <c r="AN181" i="1"/>
  <c r="AL181" i="1"/>
  <c r="AS180" i="1"/>
  <c r="AP180" i="1"/>
  <c r="AN180" i="1"/>
  <c r="AL180" i="1"/>
  <c r="AS179" i="1"/>
  <c r="AP179" i="1"/>
  <c r="AN179" i="1"/>
  <c r="AL179" i="1"/>
  <c r="AS178" i="1"/>
  <c r="AP178" i="1"/>
  <c r="AN178" i="1"/>
  <c r="AL178" i="1"/>
  <c r="AS121" i="1"/>
  <c r="AP121" i="1"/>
  <c r="AN121" i="1"/>
  <c r="AL121" i="1"/>
  <c r="AS120" i="1"/>
  <c r="AP120" i="1"/>
  <c r="AN120" i="1"/>
  <c r="AL120" i="1"/>
  <c r="AS119" i="1"/>
  <c r="AP119" i="1"/>
  <c r="AN119" i="1"/>
  <c r="AL119" i="1"/>
  <c r="AS118" i="1"/>
  <c r="AP118" i="1"/>
  <c r="AN118" i="1"/>
  <c r="AL118" i="1"/>
  <c r="AS117" i="1"/>
  <c r="AP117" i="1"/>
  <c r="AN117" i="1"/>
  <c r="AL117" i="1"/>
  <c r="AS116" i="1"/>
  <c r="AP116" i="1"/>
  <c r="AN116" i="1"/>
  <c r="AL116" i="1"/>
  <c r="AS115" i="1"/>
  <c r="AP115" i="1"/>
  <c r="AN115" i="1"/>
  <c r="AL115" i="1"/>
  <c r="AS114" i="1"/>
  <c r="AP114" i="1"/>
  <c r="AN114" i="1"/>
  <c r="AL114" i="1"/>
  <c r="AS113" i="1"/>
  <c r="AP113" i="1"/>
  <c r="AN113" i="1"/>
  <c r="AL113" i="1"/>
  <c r="AS112" i="1"/>
  <c r="AP112" i="1"/>
  <c r="AN112" i="1"/>
  <c r="AL112" i="1"/>
  <c r="AS111" i="1"/>
  <c r="AP111" i="1"/>
  <c r="AN111" i="1"/>
  <c r="AL111" i="1"/>
  <c r="AS110" i="1"/>
  <c r="AP110" i="1"/>
  <c r="AN110" i="1"/>
  <c r="AL110" i="1"/>
  <c r="AS109" i="1"/>
  <c r="AP109" i="1"/>
  <c r="AN109" i="1"/>
  <c r="AL109" i="1"/>
  <c r="AS108" i="1"/>
  <c r="AP108" i="1"/>
  <c r="AN108" i="1"/>
  <c r="AL108" i="1"/>
  <c r="AS107" i="1"/>
  <c r="AP107" i="1"/>
  <c r="AN107" i="1"/>
  <c r="AL107" i="1"/>
  <c r="AS106" i="1"/>
  <c r="AP106" i="1"/>
  <c r="AN106" i="1"/>
  <c r="AL106" i="1"/>
  <c r="AS105" i="1"/>
  <c r="AP105" i="1"/>
  <c r="AN105" i="1"/>
  <c r="AL105" i="1"/>
  <c r="AS104" i="1"/>
  <c r="AP104" i="1"/>
  <c r="AN104" i="1"/>
  <c r="AL104" i="1"/>
  <c r="AS103" i="1"/>
  <c r="AP103" i="1"/>
  <c r="AN103" i="1"/>
  <c r="AL103" i="1"/>
  <c r="AS102" i="1"/>
  <c r="AP102" i="1"/>
  <c r="AN102" i="1"/>
  <c r="AL102" i="1"/>
  <c r="AS101" i="1"/>
  <c r="AP101" i="1"/>
  <c r="AN101" i="1"/>
  <c r="AL101" i="1"/>
  <c r="AS100" i="1"/>
  <c r="AP100" i="1"/>
  <c r="AN100" i="1"/>
  <c r="AL100" i="1"/>
  <c r="AS99" i="1"/>
  <c r="AP99" i="1"/>
  <c r="AN99" i="1"/>
  <c r="AL99" i="1"/>
  <c r="AS98" i="1"/>
  <c r="AP98" i="1"/>
  <c r="AN98" i="1"/>
  <c r="AL98" i="1"/>
  <c r="AS97" i="1"/>
  <c r="AP97" i="1"/>
  <c r="AN97" i="1"/>
  <c r="AL97" i="1"/>
  <c r="AS96" i="1"/>
  <c r="AP96" i="1"/>
  <c r="AN96" i="1"/>
  <c r="AL96" i="1"/>
  <c r="AS95" i="1"/>
  <c r="AP95" i="1"/>
  <c r="AN95" i="1"/>
  <c r="AL95" i="1"/>
  <c r="AS94" i="1"/>
  <c r="AP94" i="1"/>
  <c r="AN94" i="1"/>
  <c r="AL94" i="1"/>
  <c r="AS93" i="1"/>
  <c r="AP93" i="1"/>
  <c r="AN93" i="1"/>
  <c r="AL93" i="1"/>
  <c r="AS92" i="1"/>
  <c r="AP92" i="1"/>
  <c r="AN92" i="1"/>
  <c r="AL92" i="1"/>
  <c r="AS91" i="1"/>
  <c r="AP91" i="1"/>
  <c r="AN91" i="1"/>
  <c r="AL91" i="1"/>
  <c r="AS90" i="1"/>
  <c r="AP90" i="1"/>
  <c r="AN90" i="1"/>
  <c r="AL90" i="1"/>
  <c r="AS89" i="1"/>
  <c r="AP89" i="1"/>
  <c r="AN89" i="1"/>
  <c r="AL89" i="1"/>
  <c r="AS88" i="1"/>
  <c r="AP88" i="1"/>
  <c r="AN88" i="1"/>
  <c r="AL88" i="1"/>
  <c r="AS87" i="1"/>
  <c r="AP87" i="1"/>
  <c r="AN87" i="1"/>
  <c r="AL87" i="1"/>
  <c r="AS86" i="1"/>
  <c r="AP86" i="1"/>
  <c r="AN86" i="1"/>
  <c r="AL86" i="1"/>
  <c r="AS85" i="1"/>
  <c r="AP85" i="1"/>
  <c r="AN85" i="1"/>
  <c r="AL85" i="1"/>
  <c r="AS84" i="1"/>
  <c r="AP84" i="1"/>
  <c r="AN84" i="1"/>
  <c r="AL84" i="1"/>
  <c r="AS83" i="1"/>
  <c r="AP83" i="1"/>
  <c r="AN83" i="1"/>
  <c r="AL83" i="1"/>
  <c r="AS82" i="1"/>
  <c r="AP82" i="1"/>
  <c r="AN82" i="1"/>
  <c r="AL82" i="1"/>
  <c r="AS81" i="1"/>
  <c r="AP81" i="1"/>
  <c r="AN81" i="1"/>
  <c r="AL81" i="1"/>
  <c r="AS80" i="1"/>
  <c r="AP80" i="1"/>
  <c r="AN80" i="1"/>
  <c r="AL80" i="1"/>
  <c r="AS79" i="1"/>
  <c r="AP79" i="1"/>
  <c r="AN79" i="1"/>
  <c r="AL79" i="1"/>
  <c r="AS78" i="1"/>
  <c r="AP78" i="1"/>
  <c r="AN78" i="1"/>
  <c r="AL78" i="1"/>
  <c r="AS77" i="1"/>
  <c r="AP77" i="1"/>
  <c r="AN77" i="1"/>
  <c r="AL77" i="1"/>
  <c r="AS76" i="1"/>
  <c r="AP76" i="1"/>
  <c r="AN76" i="1"/>
  <c r="AL76" i="1"/>
  <c r="AS75" i="1"/>
  <c r="AP75" i="1"/>
  <c r="AN75" i="1"/>
  <c r="AL75" i="1"/>
  <c r="AS74" i="1"/>
  <c r="AP74" i="1"/>
  <c r="AN74" i="1"/>
  <c r="AL74" i="1"/>
  <c r="AS73" i="1"/>
  <c r="AP73" i="1"/>
  <c r="AN73" i="1"/>
  <c r="AL73" i="1"/>
  <c r="AS72" i="1"/>
  <c r="AP72" i="1"/>
  <c r="AN72" i="1"/>
  <c r="AL72" i="1"/>
  <c r="AS71" i="1"/>
  <c r="AP71" i="1"/>
  <c r="AN71" i="1"/>
  <c r="AL71" i="1"/>
  <c r="AS70" i="1"/>
  <c r="AP70" i="1"/>
  <c r="AN70" i="1"/>
  <c r="AL70" i="1"/>
  <c r="AS69" i="1"/>
  <c r="AP69" i="1"/>
  <c r="AN69" i="1"/>
  <c r="AL69" i="1"/>
  <c r="AS68" i="1"/>
  <c r="AP68" i="1"/>
  <c r="AN68" i="1"/>
  <c r="AL68" i="1"/>
  <c r="AS67" i="1"/>
  <c r="AP67" i="1"/>
  <c r="AN67" i="1"/>
  <c r="AL67" i="1"/>
  <c r="AS66" i="1"/>
  <c r="AP66" i="1"/>
  <c r="AN66" i="1"/>
  <c r="AL66" i="1"/>
  <c r="AS65" i="1"/>
  <c r="AP65" i="1"/>
  <c r="AN65" i="1"/>
  <c r="AL65" i="1"/>
  <c r="AS64" i="1"/>
  <c r="AP64" i="1"/>
  <c r="AN64" i="1"/>
  <c r="AL64" i="1"/>
  <c r="AS63" i="1"/>
  <c r="AP63" i="1"/>
  <c r="AN63" i="1"/>
  <c r="AL63" i="1"/>
  <c r="AS62" i="1"/>
  <c r="AP62" i="1"/>
  <c r="AN62" i="1"/>
  <c r="AL62" i="1"/>
  <c r="AS61" i="1"/>
  <c r="AP61" i="1"/>
  <c r="AN61" i="1"/>
  <c r="AL61" i="1"/>
  <c r="AS60" i="1"/>
  <c r="AP60" i="1"/>
  <c r="AN60" i="1"/>
  <c r="AL60" i="1"/>
  <c r="AS59" i="1"/>
  <c r="AP59" i="1"/>
  <c r="AN59" i="1"/>
  <c r="AL59" i="1"/>
  <c r="AS58" i="1"/>
  <c r="AP58" i="1"/>
  <c r="AN58" i="1"/>
  <c r="AL58" i="1"/>
  <c r="AS57" i="1"/>
  <c r="AP57" i="1"/>
  <c r="AN57" i="1"/>
  <c r="AL57" i="1"/>
  <c r="AS56" i="1"/>
  <c r="AP56" i="1"/>
  <c r="AN56" i="1"/>
  <c r="AL56" i="1"/>
  <c r="AS55" i="1"/>
  <c r="AP55" i="1"/>
  <c r="AN55" i="1"/>
  <c r="AL55" i="1"/>
  <c r="AS54" i="1"/>
  <c r="AP54" i="1"/>
  <c r="AN54" i="1"/>
  <c r="AL54" i="1"/>
  <c r="AS53" i="1"/>
  <c r="AP53" i="1"/>
  <c r="AN53" i="1"/>
  <c r="AL53" i="1"/>
  <c r="AS52" i="1"/>
  <c r="AP52" i="1"/>
  <c r="AN52" i="1"/>
  <c r="AL52" i="1"/>
  <c r="AS51" i="1"/>
  <c r="AP51" i="1"/>
  <c r="AN51" i="1"/>
  <c r="AL51" i="1"/>
  <c r="AS50" i="1"/>
  <c r="AP50" i="1"/>
  <c r="AN50" i="1"/>
  <c r="AL50" i="1"/>
  <c r="AS49" i="1"/>
  <c r="AP49" i="1"/>
  <c r="AN49" i="1"/>
  <c r="AL49" i="1"/>
  <c r="AS48" i="1"/>
  <c r="AP48" i="1"/>
  <c r="AN48" i="1"/>
  <c r="AL48" i="1"/>
  <c r="AS47" i="1"/>
  <c r="AP47" i="1"/>
  <c r="AN47" i="1"/>
  <c r="AL47" i="1"/>
  <c r="AS46" i="1"/>
  <c r="AP46" i="1"/>
  <c r="AN46" i="1"/>
  <c r="AL46" i="1"/>
  <c r="AS45" i="1"/>
  <c r="AP45" i="1"/>
  <c r="AN45" i="1"/>
  <c r="AL45" i="1"/>
  <c r="AS44" i="1"/>
  <c r="AP44" i="1"/>
  <c r="AN44" i="1"/>
  <c r="AL44" i="1"/>
  <c r="AS43" i="1"/>
  <c r="AP43" i="1"/>
  <c r="AN43" i="1"/>
  <c r="AL43" i="1"/>
  <c r="AS42" i="1"/>
  <c r="AP42" i="1"/>
  <c r="AN42" i="1"/>
  <c r="AL42" i="1"/>
  <c r="AS41" i="1"/>
  <c r="AP41" i="1"/>
  <c r="AN41" i="1"/>
  <c r="AL41" i="1"/>
  <c r="AS40" i="1"/>
  <c r="AP40" i="1"/>
  <c r="AN40" i="1"/>
  <c r="AL40" i="1"/>
  <c r="AS39" i="1"/>
  <c r="AP39" i="1"/>
  <c r="AN39" i="1"/>
  <c r="AL39" i="1"/>
  <c r="AS38" i="1"/>
  <c r="AP38" i="1"/>
  <c r="AN38" i="1"/>
  <c r="AL38" i="1"/>
  <c r="AS37" i="1"/>
  <c r="AP37" i="1"/>
  <c r="AN37" i="1"/>
  <c r="AL37" i="1"/>
  <c r="AS36" i="1"/>
  <c r="AP36" i="1"/>
  <c r="AN36" i="1"/>
  <c r="AL36" i="1"/>
  <c r="AS35" i="1"/>
  <c r="AP35" i="1"/>
  <c r="AN35" i="1"/>
  <c r="AL35" i="1"/>
  <c r="AS34" i="1"/>
  <c r="AP34" i="1"/>
  <c r="AN34" i="1"/>
  <c r="AL34" i="1"/>
  <c r="AS33" i="1"/>
  <c r="AP33" i="1"/>
  <c r="AN33" i="1"/>
  <c r="AL33" i="1"/>
  <c r="AS32" i="1"/>
  <c r="AP32" i="1"/>
  <c r="AN32" i="1"/>
  <c r="AL32" i="1"/>
  <c r="AS31" i="1"/>
  <c r="AP31" i="1"/>
  <c r="AN31" i="1"/>
  <c r="AL31" i="1"/>
  <c r="AS30" i="1"/>
  <c r="AP30" i="1"/>
  <c r="AN30" i="1"/>
  <c r="AL30" i="1"/>
  <c r="AS29" i="1"/>
  <c r="AP29" i="1"/>
  <c r="AN29" i="1"/>
  <c r="AL29" i="1"/>
  <c r="AS28" i="1"/>
  <c r="AP28" i="1"/>
  <c r="AN28" i="1"/>
  <c r="AL28" i="1"/>
  <c r="AS27" i="1"/>
  <c r="AP27" i="1"/>
  <c r="AN27" i="1"/>
  <c r="AL27" i="1"/>
  <c r="AS26" i="1"/>
  <c r="AP26" i="1"/>
  <c r="AN26" i="1"/>
  <c r="AL26" i="1"/>
  <c r="AS25" i="1"/>
  <c r="AP25" i="1"/>
  <c r="AN25" i="1"/>
  <c r="AL25" i="1"/>
  <c r="AS24" i="1"/>
  <c r="AP24" i="1"/>
  <c r="AN24" i="1"/>
  <c r="AL24" i="1"/>
  <c r="AS23" i="1"/>
  <c r="AP23" i="1"/>
  <c r="AN23" i="1"/>
  <c r="AL23" i="1"/>
  <c r="AS22" i="1"/>
  <c r="AP22" i="1"/>
  <c r="AN22" i="1"/>
  <c r="AL22" i="1"/>
  <c r="AS21" i="1"/>
  <c r="AP21" i="1"/>
  <c r="AN21" i="1"/>
  <c r="AL21" i="1"/>
  <c r="AS20" i="1"/>
  <c r="AP20" i="1"/>
  <c r="AN20" i="1"/>
  <c r="AL20" i="1"/>
  <c r="AS19" i="1"/>
  <c r="AP19" i="1"/>
  <c r="AN19" i="1"/>
  <c r="AL19" i="1"/>
  <c r="AS18" i="1"/>
  <c r="AP18" i="1"/>
  <c r="AN18" i="1"/>
  <c r="AL18" i="1"/>
  <c r="AS17" i="1"/>
  <c r="AP17" i="1"/>
  <c r="AN17" i="1"/>
  <c r="AL17" i="1"/>
  <c r="AS16" i="1"/>
  <c r="AP16" i="1"/>
  <c r="AN16" i="1"/>
  <c r="AL16" i="1"/>
  <c r="AS15" i="1"/>
  <c r="AP15" i="1"/>
  <c r="AN15" i="1"/>
  <c r="AL15" i="1"/>
  <c r="AS14" i="1"/>
  <c r="AP14" i="1"/>
  <c r="AN14" i="1"/>
  <c r="AL14" i="1"/>
  <c r="AS13" i="1"/>
  <c r="AP13" i="1"/>
  <c r="AN13" i="1"/>
  <c r="AL13" i="1"/>
  <c r="AS12" i="1"/>
  <c r="AP12" i="1"/>
  <c r="AN12" i="1"/>
  <c r="AL12" i="1"/>
  <c r="AS11" i="1"/>
  <c r="AP11" i="1"/>
  <c r="AN11" i="1"/>
  <c r="AL11" i="1"/>
  <c r="AS10" i="1"/>
  <c r="AP10" i="1"/>
  <c r="AN10" i="1"/>
  <c r="AL10" i="1"/>
  <c r="AS9" i="1"/>
  <c r="AP9" i="1"/>
  <c r="AN9" i="1"/>
  <c r="AL9" i="1"/>
  <c r="AS8" i="1"/>
  <c r="AP8" i="1"/>
  <c r="AN8" i="1"/>
  <c r="AL8" i="1"/>
  <c r="AS7" i="1"/>
  <c r="AP7" i="1"/>
  <c r="AN7" i="1"/>
  <c r="AL7" i="1"/>
  <c r="AS6" i="1"/>
  <c r="AP6" i="1"/>
  <c r="AN6" i="1"/>
  <c r="AL6" i="1"/>
  <c r="AS5" i="1"/>
  <c r="AP5" i="1"/>
  <c r="AN5" i="1"/>
  <c r="AL5" i="1"/>
  <c r="AS4" i="1"/>
  <c r="AP4" i="1"/>
  <c r="AN4" i="1"/>
  <c r="AL4" i="1"/>
  <c r="AS3" i="1"/>
  <c r="AP3" i="1"/>
  <c r="AN3" i="1"/>
  <c r="AL3" i="1"/>
  <c r="L3" i="1"/>
  <c r="K3" i="1"/>
  <c r="AS213" i="1" l="1"/>
  <c r="K213" i="1"/>
  <c r="L213" i="1"/>
  <c r="AL213" i="1"/>
  <c r="AN213" i="1"/>
  <c r="AP213" i="1"/>
  <c r="AT18" i="1" l="1"/>
  <c r="AU18" i="1" s="1"/>
  <c r="AT198" i="1"/>
  <c r="AU198" i="1" s="1"/>
  <c r="AT113" i="1"/>
  <c r="AU113" i="1" s="1"/>
  <c r="AT127" i="1"/>
  <c r="AU127" i="1" s="1"/>
  <c r="AT117" i="1"/>
  <c r="AU117" i="1" s="1"/>
  <c r="AT155" i="1"/>
  <c r="AU155" i="1" s="1"/>
  <c r="AT165" i="1"/>
  <c r="AU165" i="1" s="1"/>
  <c r="AT163" i="1"/>
  <c r="AU163" i="1" s="1"/>
  <c r="AT82" i="1"/>
  <c r="AU82" i="1" s="1"/>
  <c r="AT140" i="1"/>
  <c r="AU140" i="1" s="1"/>
  <c r="AT103" i="1"/>
  <c r="AU103" i="1" s="1"/>
  <c r="AT107" i="1"/>
  <c r="AU107" i="1" s="1"/>
  <c r="AT69" i="1"/>
  <c r="AU69" i="1" s="1"/>
  <c r="AT102" i="1"/>
  <c r="AU102" i="1" s="1"/>
  <c r="AT37" i="1"/>
  <c r="AU37" i="1" s="1"/>
  <c r="AT97" i="1"/>
  <c r="AU97" i="1" s="1"/>
  <c r="AT7" i="1"/>
  <c r="AU7" i="1" s="1"/>
  <c r="AT138" i="1"/>
  <c r="AU138" i="1" s="1"/>
  <c r="AT189" i="1"/>
  <c r="AU189" i="1" s="1"/>
  <c r="AT60" i="1"/>
  <c r="AU60" i="1" s="1"/>
  <c r="AT118" i="1"/>
  <c r="AU118" i="1" s="1"/>
  <c r="AT150" i="1"/>
  <c r="AU150" i="1" s="1"/>
  <c r="AT104" i="1"/>
  <c r="AU104" i="1" s="1"/>
  <c r="AT63" i="1"/>
  <c r="AU63" i="1" s="1"/>
  <c r="AT27" i="1"/>
  <c r="AU27" i="1" s="1"/>
  <c r="AT191" i="1"/>
  <c r="AU191" i="1" s="1"/>
  <c r="AT187" i="1"/>
  <c r="AU187" i="1" s="1"/>
  <c r="AT101" i="1"/>
  <c r="AU101" i="1" s="1"/>
  <c r="AT56" i="1"/>
  <c r="AU56" i="1" s="1"/>
  <c r="AT148" i="1"/>
  <c r="AU148" i="1" s="1"/>
  <c r="AT67" i="1"/>
  <c r="AU67" i="1" s="1"/>
  <c r="AT78" i="1"/>
  <c r="AU78" i="1" s="1"/>
  <c r="AT54" i="1"/>
  <c r="AU54" i="1" s="1"/>
  <c r="AT83" i="1"/>
  <c r="AU83" i="1" s="1"/>
  <c r="AT130" i="1"/>
  <c r="AU130" i="1" s="1"/>
  <c r="AT36" i="1"/>
  <c r="AU36" i="1" s="1"/>
  <c r="AT62" i="1"/>
  <c r="AU62" i="1" s="1"/>
  <c r="AT173" i="1"/>
  <c r="AU173" i="1" s="1"/>
  <c r="AT72" i="1"/>
  <c r="AU72" i="1" s="1"/>
  <c r="AT123" i="1"/>
  <c r="AU123" i="1" s="1"/>
  <c r="AT53" i="1"/>
  <c r="AU53" i="1" s="1"/>
  <c r="AT21" i="1"/>
  <c r="AU21" i="1" s="1"/>
  <c r="AT86" i="1"/>
  <c r="AU86" i="1" s="1"/>
  <c r="AT194" i="1"/>
  <c r="AU194" i="1" s="1"/>
  <c r="AT132" i="1"/>
  <c r="AU132" i="1" s="1"/>
  <c r="AT120" i="1"/>
  <c r="AU120" i="1" s="1"/>
  <c r="AT91" i="1"/>
  <c r="AU91" i="1" s="1"/>
  <c r="AT154" i="1"/>
  <c r="AU154" i="1" s="1"/>
  <c r="AT76" i="1"/>
  <c r="AU76" i="1" s="1"/>
  <c r="AT121" i="1"/>
  <c r="AU121" i="1" s="1"/>
  <c r="AT153" i="1"/>
  <c r="AU153" i="1" s="1"/>
  <c r="AT42" i="1"/>
  <c r="AU42" i="1" s="1"/>
  <c r="AT169" i="1"/>
  <c r="AU169" i="1" s="1"/>
  <c r="AT200" i="1"/>
  <c r="AU200" i="1" s="1"/>
  <c r="AT143" i="1"/>
  <c r="AU143" i="1" s="1"/>
  <c r="AT35" i="1"/>
  <c r="AU35" i="1" s="1"/>
  <c r="AT45" i="1"/>
  <c r="AU45" i="1" s="1"/>
  <c r="AT192" i="1"/>
  <c r="AU192" i="1" s="1"/>
  <c r="AT43" i="1"/>
  <c r="AU43" i="1" s="1"/>
  <c r="AT178" i="1"/>
  <c r="AU178" i="1" s="1"/>
  <c r="AT24" i="1"/>
  <c r="AU24" i="1" s="1"/>
  <c r="AT135" i="1"/>
  <c r="AU135" i="1" s="1"/>
  <c r="AT195" i="1"/>
  <c r="AU195" i="1" s="1"/>
  <c r="AT158" i="1"/>
  <c r="AU158" i="1" s="1"/>
  <c r="AT99" i="1"/>
  <c r="AU99" i="1" s="1"/>
  <c r="AT64" i="1"/>
  <c r="AU64" i="1" s="1"/>
  <c r="AT52" i="1"/>
  <c r="AU52" i="1" s="1"/>
  <c r="AT212" i="1"/>
  <c r="AU212" i="1" s="1"/>
  <c r="AT58" i="1"/>
  <c r="AU58" i="1" s="1"/>
  <c r="AT170" i="1"/>
  <c r="AU170" i="1" s="1"/>
  <c r="AT128" i="1"/>
  <c r="AU128" i="1" s="1"/>
  <c r="AT197" i="1"/>
  <c r="AU197" i="1" s="1"/>
  <c r="AT134" i="1"/>
  <c r="AU134" i="1" s="1"/>
  <c r="AT181" i="1"/>
  <c r="AU181" i="1" s="1"/>
  <c r="AT16" i="1"/>
  <c r="AU16" i="1" s="1"/>
  <c r="AT75" i="1"/>
  <c r="AU75" i="1" s="1"/>
  <c r="AT110" i="1"/>
  <c r="AU110" i="1" s="1"/>
  <c r="AT176" i="1"/>
  <c r="AU176" i="1" s="1"/>
  <c r="AT131" i="1"/>
  <c r="AU131" i="1" s="1"/>
  <c r="AT203" i="1"/>
  <c r="AU203" i="1" s="1"/>
  <c r="AT4" i="1"/>
  <c r="AU4" i="1" s="1"/>
  <c r="AT142" i="1"/>
  <c r="AU142" i="1" s="1"/>
  <c r="AT126" i="1"/>
  <c r="AU126" i="1" s="1"/>
  <c r="AT210" i="1"/>
  <c r="AU210" i="1" s="1"/>
  <c r="AT166" i="1"/>
  <c r="AU166" i="1" s="1"/>
  <c r="AT188" i="1"/>
  <c r="AU188" i="1" s="1"/>
  <c r="AT115" i="1"/>
  <c r="AU115" i="1" s="1"/>
  <c r="AT98" i="1"/>
  <c r="AU98" i="1" s="1"/>
  <c r="AT80" i="1"/>
  <c r="AU80" i="1" s="1"/>
  <c r="AT57" i="1"/>
  <c r="AU57" i="1" s="1"/>
  <c r="AT129" i="1"/>
  <c r="AU129" i="1" s="1"/>
  <c r="AT32" i="1"/>
  <c r="AU32" i="1" s="1"/>
  <c r="AT5" i="1"/>
  <c r="AU5" i="1" s="1"/>
  <c r="AT29" i="1"/>
  <c r="AU29" i="1" s="1"/>
  <c r="AT59" i="1"/>
  <c r="AU59" i="1" s="1"/>
  <c r="AT88" i="1"/>
  <c r="AU88" i="1" s="1"/>
  <c r="AT184" i="1"/>
  <c r="AU184" i="1" s="1"/>
  <c r="AT206" i="1"/>
  <c r="AU206" i="1" s="1"/>
  <c r="AT13" i="1"/>
  <c r="AU13" i="1" s="1"/>
  <c r="AT49" i="1"/>
  <c r="AU49" i="1" s="1"/>
  <c r="AT84" i="1"/>
  <c r="AU84" i="1" s="1"/>
  <c r="AT119" i="1"/>
  <c r="AU119" i="1" s="1"/>
  <c r="AT196" i="1"/>
  <c r="AU196" i="1" s="1"/>
  <c r="AT8" i="1"/>
  <c r="AU8" i="1" s="1"/>
  <c r="AT73" i="1"/>
  <c r="AU73" i="1" s="1"/>
  <c r="AT11" i="1"/>
  <c r="AU11" i="1" s="1"/>
  <c r="AT105" i="1"/>
  <c r="AU105" i="1" s="1"/>
  <c r="AT145" i="1"/>
  <c r="AU145" i="1" s="1"/>
  <c r="AT193" i="1"/>
  <c r="AU193" i="1" s="1"/>
  <c r="AT34" i="1"/>
  <c r="AU34" i="1" s="1"/>
  <c r="AT81" i="1"/>
  <c r="AU81" i="1" s="1"/>
  <c r="AT116" i="1"/>
  <c r="AU116" i="1" s="1"/>
  <c r="AT122" i="1"/>
  <c r="AU122" i="1" s="1"/>
  <c r="AT15" i="1"/>
  <c r="AU15" i="1" s="1"/>
  <c r="AT211" i="1"/>
  <c r="AU211" i="1" s="1"/>
  <c r="AT10" i="1"/>
  <c r="AU10" i="1" s="1"/>
  <c r="AT151" i="1"/>
  <c r="AU151" i="1" s="1"/>
  <c r="AT139" i="1"/>
  <c r="AU139" i="1" s="1"/>
  <c r="AT207" i="1"/>
  <c r="AU207" i="1" s="1"/>
  <c r="AT168" i="1"/>
  <c r="AU168" i="1" s="1"/>
  <c r="AT185" i="1"/>
  <c r="AU185" i="1" s="1"/>
  <c r="AT112" i="1"/>
  <c r="AU112" i="1" s="1"/>
  <c r="AT95" i="1"/>
  <c r="AU95" i="1" s="1"/>
  <c r="AT77" i="1"/>
  <c r="AU77" i="1" s="1"/>
  <c r="AT3" i="1"/>
  <c r="AU3" i="1" s="1"/>
  <c r="AT33" i="1"/>
  <c r="AU33" i="1" s="1"/>
  <c r="AT6" i="1"/>
  <c r="AU6" i="1" s="1"/>
  <c r="AT41" i="1"/>
  <c r="AU41" i="1" s="1"/>
  <c r="AT65" i="1"/>
  <c r="AU65" i="1" s="1"/>
  <c r="AT94" i="1"/>
  <c r="AU94" i="1" s="1"/>
  <c r="AT190" i="1"/>
  <c r="AU190" i="1" s="1"/>
  <c r="AT152" i="1"/>
  <c r="AU152" i="1" s="1"/>
  <c r="AT19" i="1"/>
  <c r="AU19" i="1" s="1"/>
  <c r="AT55" i="1"/>
  <c r="AU55" i="1" s="1"/>
  <c r="AT180" i="1"/>
  <c r="AU180" i="1" s="1"/>
  <c r="AT202" i="1"/>
  <c r="AU202" i="1" s="1"/>
  <c r="AT14" i="1"/>
  <c r="AU14" i="1" s="1"/>
  <c r="AT79" i="1"/>
  <c r="AU79" i="1" s="1"/>
  <c r="AT23" i="1"/>
  <c r="AU23" i="1" s="1"/>
  <c r="AT46" i="1"/>
  <c r="AU46" i="1" s="1"/>
  <c r="AT68" i="1"/>
  <c r="AU68" i="1" s="1"/>
  <c r="AT28" i="1"/>
  <c r="AU28" i="1" s="1"/>
  <c r="AT133" i="1"/>
  <c r="AU133" i="1" s="1"/>
  <c r="AT201" i="1"/>
  <c r="AU201" i="1" s="1"/>
  <c r="AT179" i="1"/>
  <c r="AU179" i="1" s="1"/>
  <c r="AT106" i="1"/>
  <c r="AU106" i="1" s="1"/>
  <c r="AT71" i="1"/>
  <c r="AU71" i="1" s="1"/>
  <c r="AT141" i="1"/>
  <c r="AU141" i="1" s="1"/>
  <c r="AT9" i="1"/>
  <c r="AU9" i="1" s="1"/>
  <c r="AT51" i="1"/>
  <c r="AU51" i="1" s="1"/>
  <c r="AT17" i="1"/>
  <c r="AU17" i="1" s="1"/>
  <c r="AT48" i="1"/>
  <c r="AU48" i="1" s="1"/>
  <c r="AT70" i="1"/>
  <c r="AU70" i="1" s="1"/>
  <c r="AT111" i="1"/>
  <c r="AU111" i="1" s="1"/>
  <c r="AT177" i="1"/>
  <c r="AU177" i="1" s="1"/>
  <c r="AT137" i="1"/>
  <c r="AU137" i="1" s="1"/>
  <c r="AT31" i="1"/>
  <c r="AU31" i="1" s="1"/>
  <c r="AT162" i="1"/>
  <c r="AU162" i="1" s="1"/>
  <c r="AT90" i="1"/>
  <c r="AU90" i="1" s="1"/>
  <c r="AT93" i="1"/>
  <c r="AU93" i="1" s="1"/>
  <c r="AT183" i="1"/>
  <c r="AU183" i="1" s="1"/>
  <c r="AT205" i="1"/>
  <c r="AU205" i="1" s="1"/>
  <c r="AT146" i="1"/>
  <c r="AU146" i="1" s="1"/>
  <c r="AT144" i="1"/>
  <c r="AU144" i="1" s="1"/>
  <c r="AT156" i="1"/>
  <c r="AU156" i="1" s="1"/>
  <c r="AT172" i="1"/>
  <c r="AU172" i="1" s="1"/>
  <c r="AT89" i="1"/>
  <c r="AU89" i="1" s="1"/>
  <c r="AT174" i="1"/>
  <c r="AU174" i="1" s="1"/>
  <c r="AT40" i="1"/>
  <c r="AU40" i="1" s="1"/>
  <c r="AT87" i="1"/>
  <c r="AU87" i="1" s="1"/>
  <c r="AT199" i="1"/>
  <c r="AU199" i="1" s="1"/>
  <c r="AT26" i="1"/>
  <c r="AU26" i="1" s="1"/>
  <c r="AT157" i="1"/>
  <c r="AU157" i="1" s="1"/>
  <c r="AT22" i="1"/>
  <c r="AU22" i="1" s="1"/>
  <c r="AT160" i="1"/>
  <c r="AU160" i="1" s="1"/>
  <c r="AT136" i="1"/>
  <c r="AU136" i="1" s="1"/>
  <c r="AT159" i="1"/>
  <c r="AU159" i="1" s="1"/>
  <c r="AT204" i="1"/>
  <c r="AU204" i="1" s="1"/>
  <c r="AT175" i="1"/>
  <c r="AU175" i="1" s="1"/>
  <c r="AT182" i="1"/>
  <c r="AU182" i="1" s="1"/>
  <c r="AT109" i="1"/>
  <c r="AU109" i="1" s="1"/>
  <c r="AT92" i="1"/>
  <c r="AU92" i="1" s="1"/>
  <c r="AT74" i="1"/>
  <c r="AU74" i="1" s="1"/>
  <c r="AT147" i="1"/>
  <c r="AU147" i="1" s="1"/>
  <c r="AT125" i="1"/>
  <c r="AU125" i="1" s="1"/>
  <c r="AT39" i="1"/>
  <c r="AU39" i="1" s="1"/>
  <c r="AT12" i="1"/>
  <c r="AU12" i="1" s="1"/>
  <c r="AT47" i="1"/>
  <c r="AU47" i="1" s="1"/>
  <c r="AT66" i="1"/>
  <c r="AU66" i="1" s="1"/>
  <c r="AT100" i="1"/>
  <c r="AU100" i="1" s="1"/>
  <c r="AT171" i="1"/>
  <c r="AU171" i="1" s="1"/>
  <c r="AT161" i="1"/>
  <c r="AU161" i="1" s="1"/>
  <c r="AT25" i="1"/>
  <c r="AU25" i="1" s="1"/>
  <c r="AT61" i="1"/>
  <c r="AU61" i="1" s="1"/>
  <c r="AT96" i="1"/>
  <c r="AU96" i="1" s="1"/>
  <c r="AT186" i="1"/>
  <c r="AU186" i="1" s="1"/>
  <c r="AT208" i="1"/>
  <c r="AU208" i="1" s="1"/>
  <c r="AT20" i="1"/>
  <c r="AU20" i="1" s="1"/>
  <c r="AT85" i="1"/>
  <c r="AU85" i="1" s="1"/>
  <c r="AT30" i="1"/>
  <c r="AU30" i="1" s="1"/>
  <c r="AT209" i="1"/>
  <c r="AU209" i="1" s="1"/>
  <c r="AT114" i="1"/>
  <c r="AU114" i="1" s="1"/>
  <c r="AT108" i="1"/>
  <c r="AU108" i="1" s="1"/>
  <c r="AT50" i="1"/>
  <c r="AU50" i="1" s="1"/>
  <c r="AT44" i="1"/>
  <c r="AU44" i="1" s="1"/>
  <c r="AT38" i="1"/>
  <c r="AU38" i="1" s="1"/>
  <c r="C216" i="1"/>
  <c r="AU213" i="1" l="1"/>
  <c r="AT213" i="1"/>
</calcChain>
</file>

<file path=xl/sharedStrings.xml><?xml version="1.0" encoding="utf-8"?>
<sst xmlns="http://schemas.openxmlformats.org/spreadsheetml/2006/main" count="1523" uniqueCount="233">
  <si>
    <t>$1.00</t>
  </si>
  <si>
    <t>$100,000.00</t>
  </si>
  <si>
    <t>PIN</t>
  </si>
  <si>
    <t>NAME</t>
  </si>
  <si>
    <t>OWNER ADDRESS</t>
  </si>
  <si>
    <t>CITY STATE ZIP</t>
  </si>
  <si>
    <t>DESCRIPTION</t>
  </si>
  <si>
    <t>SEC</t>
  </si>
  <si>
    <t>TWP</t>
  </si>
  <si>
    <t>RANGE</t>
  </si>
  <si>
    <t>PARCEL ACRES</t>
  </si>
  <si>
    <t>ACRES IN TRACT</t>
  </si>
  <si>
    <t>TOTAL BENEFITTED ACRES</t>
  </si>
  <si>
    <t>ACRES IN WATERSHED NOT BENEFITTED</t>
  </si>
  <si>
    <t>NONCONVERTED WETLAND ACRES</t>
  </si>
  <si>
    <t>CLASS 1 ACRES</t>
  </si>
  <si>
    <t>RED = CLASS 1 BENEFIT</t>
  </si>
  <si>
    <t>CLASS 2 ACRES</t>
  </si>
  <si>
    <t>YELLOW = CLASS 2 BENEFIT</t>
  </si>
  <si>
    <t>CLASS 3 ACRES</t>
  </si>
  <si>
    <t>GREEN = CLASS 3 BENEFIT</t>
  </si>
  <si>
    <t>CLASS 4 ACRES</t>
  </si>
  <si>
    <t>BLUE = CLASS 4 BENEFIT</t>
  </si>
  <si>
    <t>URBAN RESIDENTIAL ACRES</t>
  </si>
  <si>
    <t>URBAN RESIDENTIAL BENEFIT</t>
  </si>
  <si>
    <t>INDUSTRIAL ACRES</t>
  </si>
  <si>
    <t>INDUSTRIAL BENEFIT</t>
  </si>
  <si>
    <t>RESIDENTIAL ACRES</t>
  </si>
  <si>
    <t>RESIDENTIAL BENEFIT</t>
  </si>
  <si>
    <t>WOODLOT ACRES</t>
  </si>
  <si>
    <t>WOODLOT BENEFIT</t>
  </si>
  <si>
    <t>FEDERAL LAND ACRES</t>
  </si>
  <si>
    <t>CREP ACRES</t>
  </si>
  <si>
    <t>CREP BENEFIT</t>
  </si>
  <si>
    <t>ROAD ACRES</t>
  </si>
  <si>
    <t>ROAD BENEFIT</t>
  </si>
  <si>
    <t>RECREATIONAL TRAIL ACRES</t>
  </si>
  <si>
    <t>RECREATIONAL TRAIL BENEFIT</t>
  </si>
  <si>
    <t>CLASS A GRASS STRIP ACRES</t>
  </si>
  <si>
    <t>CLASS A GRASS STRIP DAMAGES</t>
  </si>
  <si>
    <t>CLASS B GRASS STRIP ACRES</t>
  </si>
  <si>
    <t>CLASS B GRASS STRIP DAMAGES</t>
  </si>
  <si>
    <t>WETLAND BUFFER STRIP</t>
  </si>
  <si>
    <t>WETLAND BUFFER STRIP DAMAGES</t>
  </si>
  <si>
    <t>DITCH ACRES</t>
  </si>
  <si>
    <t>NON-BENEFITTED ACRES</t>
  </si>
  <si>
    <t>TOTAL PARCEL BENEFITS</t>
  </si>
  <si>
    <t>PERCENT TOTAL BENEFITS</t>
  </si>
  <si>
    <t>NOTIONAL ASSESSMENT ON $100,000 REPAIR</t>
  </si>
  <si>
    <t>11-0083-000</t>
  </si>
  <si>
    <t>OLSON/GARY/&amp; PAT ELLINGER</t>
  </si>
  <si>
    <t>6985 JUBERT LANE</t>
  </si>
  <si>
    <t>CORCORAN MN 55340</t>
  </si>
  <si>
    <t>SESW</t>
  </si>
  <si>
    <t>14</t>
  </si>
  <si>
    <t>122</t>
  </si>
  <si>
    <t>37</t>
  </si>
  <si>
    <t>11-0084-000</t>
  </si>
  <si>
    <t>CARLSON/MICHAEL</t>
  </si>
  <si>
    <t>535 170TH AVENUE NE</t>
  </si>
  <si>
    <t>SUNBURG MN 56289</t>
  </si>
  <si>
    <t>SWSE</t>
  </si>
  <si>
    <t>11-0138-000</t>
  </si>
  <si>
    <t>RUDNINGEN FAM. FARM PART. LLLP</t>
  </si>
  <si>
    <t>1570 HWY 9 NE</t>
  </si>
  <si>
    <t>MURDOCK MN 56271</t>
  </si>
  <si>
    <t>NWSE</t>
  </si>
  <si>
    <t>22</t>
  </si>
  <si>
    <t>NESE</t>
  </si>
  <si>
    <t>SESE</t>
  </si>
  <si>
    <t>11-0139-000</t>
  </si>
  <si>
    <t>NENW</t>
  </si>
  <si>
    <t>23</t>
  </si>
  <si>
    <t>NWNE</t>
  </si>
  <si>
    <t>NENE</t>
  </si>
  <si>
    <t>SENE</t>
  </si>
  <si>
    <t>SWNE</t>
  </si>
  <si>
    <t>11-0139-100</t>
  </si>
  <si>
    <t>BERGE/JESS W &amp; TAMARA H</t>
  </si>
  <si>
    <t>480 170TH AVENUE NE</t>
  </si>
  <si>
    <t>11-0140-000</t>
  </si>
  <si>
    <t>GALLAGHER/CHRIS</t>
  </si>
  <si>
    <t>455 160TH AVENUE NE</t>
  </si>
  <si>
    <t>NWNW</t>
  </si>
  <si>
    <t>SWNW</t>
  </si>
  <si>
    <t>11-0141-000</t>
  </si>
  <si>
    <t>SYVERSON FAMILY FARM LLLP</t>
  </si>
  <si>
    <t>445 160TH AVENUE NE</t>
  </si>
  <si>
    <t>SENW</t>
  </si>
  <si>
    <t>NWSW</t>
  </si>
  <si>
    <t>11-0142-000</t>
  </si>
  <si>
    <t>HAGEN/CAROL</t>
  </si>
  <si>
    <t>1725 HWY 9 NE</t>
  </si>
  <si>
    <t>11-0142-100</t>
  </si>
  <si>
    <t>HAGEN/ROSS</t>
  </si>
  <si>
    <t>1665 30TH STREET NE</t>
  </si>
  <si>
    <t>11-0143-000</t>
  </si>
  <si>
    <t>VANHEUVELN/D &amp; B/FAM LIV TRUST</t>
  </si>
  <si>
    <t>415 160TH AVENUE NE</t>
  </si>
  <si>
    <t>NESW</t>
  </si>
  <si>
    <t>SWSW</t>
  </si>
  <si>
    <t>11-0144-000</t>
  </si>
  <si>
    <t>VAN HEUVELN/KENNETH &amp; B/JR</t>
  </si>
  <si>
    <t>11-0145-000</t>
  </si>
  <si>
    <t>HAGEN/CHARLES &amp; DORIS</t>
  </si>
  <si>
    <t>1675 HWY 9 NE</t>
  </si>
  <si>
    <t>11-0146-000</t>
  </si>
  <si>
    <t>11-0147-000</t>
  </si>
  <si>
    <t>VANHEUVELN/KENNETH/III</t>
  </si>
  <si>
    <t>685 155TH AVENUE NE</t>
  </si>
  <si>
    <t>11-0148-000</t>
  </si>
  <si>
    <t>11-0149-000</t>
  </si>
  <si>
    <t>11-0150-100</t>
  </si>
  <si>
    <t>CARLSON/MICHAEL J &amp; STEPHANIE</t>
  </si>
  <si>
    <t>24</t>
  </si>
  <si>
    <t>11-0151-100</t>
  </si>
  <si>
    <t>VAN HEUVELN/KENNETH/III</t>
  </si>
  <si>
    <t>11-0152-000</t>
  </si>
  <si>
    <t>BAKKE/DARCY L/&amp; BEA Y DUHOUX</t>
  </si>
  <si>
    <t>1740 HWY 9 NE</t>
  </si>
  <si>
    <t>11-0153-000</t>
  </si>
  <si>
    <t>11-0154-000</t>
  </si>
  <si>
    <t>HESS/BEA Y</t>
  </si>
  <si>
    <t>11-0155-000</t>
  </si>
  <si>
    <t>11-0157-000</t>
  </si>
  <si>
    <t>8K'S LLLP</t>
  </si>
  <si>
    <t>9820 135TH STREET NW</t>
  </si>
  <si>
    <t>PENNOCK MN 56279</t>
  </si>
  <si>
    <t>11-0157-100</t>
  </si>
  <si>
    <t>SKARE/ADAM &amp; LAURIE</t>
  </si>
  <si>
    <t>420 HWY 104 NE</t>
  </si>
  <si>
    <t>11-0158-000</t>
  </si>
  <si>
    <t>SONDROL/JAMES/ETAL</t>
  </si>
  <si>
    <t>14340 255TH AVENUE NW</t>
  </si>
  <si>
    <t>25</t>
  </si>
  <si>
    <t>11-0160-000</t>
  </si>
  <si>
    <t>EAST HONEBRINK LLC</t>
  </si>
  <si>
    <t>390 180TH AVENUE NE</t>
  </si>
  <si>
    <t>11-0161-000</t>
  </si>
  <si>
    <t>11-0162-000</t>
  </si>
  <si>
    <t>U S FISH &amp; WILDLIFE</t>
  </si>
  <si>
    <t>NO ADDRESS</t>
  </si>
  <si>
    <t>0</t>
  </si>
  <si>
    <t>11-0163-000</t>
  </si>
  <si>
    <t>CARLSON/JAMES E &amp; NANCY</t>
  </si>
  <si>
    <t>550 150TH AVE NE</t>
  </si>
  <si>
    <t>11-0164-000</t>
  </si>
  <si>
    <t>26</t>
  </si>
  <si>
    <t>11-0165-000</t>
  </si>
  <si>
    <t>11-0166-000</t>
  </si>
  <si>
    <t>SONDROL/DEWAYNE/ETAL</t>
  </si>
  <si>
    <t>1645 HWY 9 NE</t>
  </si>
  <si>
    <t>11-0167-000</t>
  </si>
  <si>
    <t>NELSON/JOSHUA T</t>
  </si>
  <si>
    <t>1620 30TH STREET NE</t>
  </si>
  <si>
    <t>11-0168-000</t>
  </si>
  <si>
    <t>MAGAARD/BRENT</t>
  </si>
  <si>
    <t>585 160TH AVE NE</t>
  </si>
  <si>
    <t>11-0169-000</t>
  </si>
  <si>
    <t>NETLAND/CAROL &amp; MARIE</t>
  </si>
  <si>
    <t>302 SOUTH 15TH STREET PO BOX 172</t>
  </si>
  <si>
    <t>KERKHOVEN MN 56252</t>
  </si>
  <si>
    <t>11-0169-100</t>
  </si>
  <si>
    <t>11-0170-000</t>
  </si>
  <si>
    <t>27</t>
  </si>
  <si>
    <t>11-0171-000</t>
  </si>
  <si>
    <t>DERUYTER/STEVEN D</t>
  </si>
  <si>
    <t>1940 FULHAM STREET, #109</t>
  </si>
  <si>
    <t>ROSEVILLE MN 55113</t>
  </si>
  <si>
    <t>11-0176-000</t>
  </si>
  <si>
    <t>FORSMAN/DAVID D &amp; ROSE M</t>
  </si>
  <si>
    <t>1580 30TH ST NE</t>
  </si>
  <si>
    <t>11-0177-000</t>
  </si>
  <si>
    <t>11-0219-000</t>
  </si>
  <si>
    <t>MONSON/RONALD &amp; SHARON</t>
  </si>
  <si>
    <t>280 160TH AVE NE</t>
  </si>
  <si>
    <t>34</t>
  </si>
  <si>
    <t>11-0219-100</t>
  </si>
  <si>
    <t>FOSSO/LONNIE/LIVING TRUST/AND</t>
  </si>
  <si>
    <t>7610 COUNTY ROAD 1 NW</t>
  </si>
  <si>
    <t>11-0223-000</t>
  </si>
  <si>
    <t>11-0223-100</t>
  </si>
  <si>
    <t>11-0224-000</t>
  </si>
  <si>
    <t>DELL/JACOB</t>
  </si>
  <si>
    <t>26926 HARDY RUN</t>
  </si>
  <si>
    <t>BOERNE TX 78015</t>
  </si>
  <si>
    <t>11-0225-000</t>
  </si>
  <si>
    <t>11-0228-000</t>
  </si>
  <si>
    <t>35</t>
  </si>
  <si>
    <t>11-0228-100</t>
  </si>
  <si>
    <t>11-0229-000</t>
  </si>
  <si>
    <t>HAGEN/KRIS</t>
  </si>
  <si>
    <t>455 170TH AVENUE NE</t>
  </si>
  <si>
    <t>11-0234-000</t>
  </si>
  <si>
    <t>BRANDT TRUST/CATHERINE A</t>
  </si>
  <si>
    <t>14515 GRANITE VALLEY DRIVE APT B309</t>
  </si>
  <si>
    <t>SUN CITY WEST AZ 85375</t>
  </si>
  <si>
    <t>11-0235-000</t>
  </si>
  <si>
    <t>FELDMAN/SHANTEL &amp; SHAUN</t>
  </si>
  <si>
    <t>1765 30TH STREET NE</t>
  </si>
  <si>
    <t>36</t>
  </si>
  <si>
    <t>11-0235-100</t>
  </si>
  <si>
    <t>MAGNUSON/BONNIE/ETAL</t>
  </si>
  <si>
    <t>250 135TH AVENUE NE</t>
  </si>
  <si>
    <t>11-0236-000</t>
  </si>
  <si>
    <t>11-0237-000</t>
  </si>
  <si>
    <t>11-0238-000</t>
  </si>
  <si>
    <t>DANIELSON/BRADLEY &amp; ANNIE</t>
  </si>
  <si>
    <t>225 170TH AVENUE NE</t>
  </si>
  <si>
    <t>11-0239-000</t>
  </si>
  <si>
    <t>ANDERSON/DIANE/ETAL</t>
  </si>
  <si>
    <t>914 SOUTH ANDREW DRIVE NE</t>
  </si>
  <si>
    <t>NEW LONDON MN 56273</t>
  </si>
  <si>
    <t>160TH AVE NE</t>
  </si>
  <si>
    <t>170TH AVE NE</t>
  </si>
  <si>
    <t>180TH AVE NE</t>
  </si>
  <si>
    <t>30</t>
  </si>
  <si>
    <t>28-030-0010</t>
  </si>
  <si>
    <t>CARLSON/,ICHAEL J</t>
  </si>
  <si>
    <t>30TH ST NE</t>
  </si>
  <si>
    <t>CR 95</t>
  </si>
  <si>
    <t>P.O. BOX 241 1635 HOBAN AVENUE</t>
  </si>
  <si>
    <t>BENSON MN 56215</t>
  </si>
  <si>
    <t>MN HWY 104 NE</t>
  </si>
  <si>
    <t>1000 HIGHWAY 10 WEST</t>
  </si>
  <si>
    <t>DETROIT LAKES MN 56501</t>
  </si>
  <si>
    <t>19</t>
  </si>
  <si>
    <t>MN HWY 9 NE</t>
  </si>
  <si>
    <t>TOTAL WATERSHED ACRES:</t>
  </si>
  <si>
    <t>STATE HWYS</t>
  </si>
  <si>
    <t>SWIFT CTY RDS</t>
  </si>
  <si>
    <t>NORWAY LAKE TWP RDS</t>
  </si>
  <si>
    <t>KERKHOVEN TWP 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</si>
</sst>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"/>
    <numFmt numFmtId="165" formatCode="#,##0.00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EA989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1" fillId="5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4" fontId="1" fillId="7" borderId="0" xfId="0" applyNumberFormat="1" applyFont="1" applyFill="1" applyAlignment="1">
      <alignment horizontal="center"/>
    </xf>
    <xf numFmtId="4" fontId="1" fillId="8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/>
    </xf>
    <xf numFmtId="4" fontId="1" fillId="7" borderId="1" xfId="0" applyNumberFormat="1" applyFont="1" applyFill="1" applyBorder="1" applyAlignment="1">
      <alignment horizontal="center"/>
    </xf>
    <xf numFmtId="4" fontId="1" fillId="8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2" borderId="0" xfId="0" applyNumberFormat="1" applyFont="1" applyFill="1" applyAlignment="1">
      <alignment horizontal="center"/>
    </xf>
    <xf numFmtId="4" fontId="4" fillId="3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4" fontId="4" fillId="4" borderId="0" xfId="0" applyNumberFormat="1" applyFont="1" applyFill="1" applyAlignment="1">
      <alignment horizontal="center"/>
    </xf>
    <xf numFmtId="4" fontId="4" fillId="5" borderId="0" xfId="0" applyNumberFormat="1" applyFont="1" applyFill="1" applyAlignment="1">
      <alignment horizontal="center"/>
    </xf>
    <xf numFmtId="4" fontId="4" fillId="6" borderId="0" xfId="0" applyNumberFormat="1" applyFont="1" applyFill="1" applyAlignment="1">
      <alignment horizontal="center"/>
    </xf>
    <xf numFmtId="4" fontId="4" fillId="7" borderId="0" xfId="0" applyNumberFormat="1" applyFont="1" applyFill="1" applyAlignment="1">
      <alignment horizontal="center"/>
    </xf>
    <xf numFmtId="4" fontId="4" fillId="8" borderId="0" xfId="0" applyNumberFormat="1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6" fillId="2" borderId="0" xfId="0" applyNumberFormat="1" applyFont="1" applyFill="1" applyAlignment="1">
      <alignment horizontal="center"/>
    </xf>
    <xf numFmtId="4" fontId="6" fillId="3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4" fontId="6" fillId="4" borderId="0" xfId="0" applyNumberFormat="1" applyFont="1" applyFill="1" applyAlignment="1">
      <alignment horizontal="center"/>
    </xf>
    <xf numFmtId="4" fontId="6" fillId="5" borderId="0" xfId="0" applyNumberFormat="1" applyFont="1" applyFill="1" applyAlignment="1">
      <alignment horizontal="center"/>
    </xf>
    <xf numFmtId="4" fontId="6" fillId="6" borderId="0" xfId="0" applyNumberFormat="1" applyFont="1" applyFill="1" applyAlignment="1">
      <alignment horizontal="center"/>
    </xf>
    <xf numFmtId="4" fontId="6" fillId="7" borderId="0" xfId="0" applyNumberFormat="1" applyFont="1" applyFill="1" applyAlignment="1">
      <alignment horizontal="center"/>
    </xf>
    <xf numFmtId="4" fontId="6" fillId="8" borderId="0" xfId="0" applyNumberFormat="1" applyFont="1" applyFill="1" applyAlignment="1">
      <alignment horizontal="center"/>
    </xf>
    <xf numFmtId="165" fontId="6" fillId="0" borderId="0" xfId="0" applyNumberFormat="1" applyFont="1" applyAlignment="1">
      <alignment horizont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1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5" x14ac:dyDescent="0.25"/>
  <cols>
    <col min="1" max="1" width="14.7109375" style="1" customWidth="1"/>
    <col min="2" max="2" width="35.7109375" style="1" customWidth="1"/>
    <col min="3" max="3" width="30.7109375" style="1" customWidth="1"/>
    <col min="4" max="4" width="25.7109375" style="1" customWidth="1"/>
    <col min="5" max="5" width="20.7109375" style="1" customWidth="1"/>
    <col min="6" max="8" width="9.7109375" style="1" customWidth="1"/>
    <col min="9" max="12" width="17.7109375" style="2" customWidth="1"/>
    <col min="13" max="13" width="20.7109375" style="3" customWidth="1"/>
    <col min="14" max="14" width="13.7109375" style="4" customWidth="1"/>
    <col min="15" max="15" width="13.7109375" style="5" customWidth="1"/>
    <col min="16" max="16" width="13.7109375" style="6" customWidth="1"/>
    <col min="17" max="17" width="13.7109375" style="5" customWidth="1"/>
    <col min="18" max="18" width="13.7109375" style="7" customWidth="1"/>
    <col min="19" max="19" width="13.7109375" style="5" customWidth="1"/>
    <col min="20" max="20" width="13.7109375" style="8" customWidth="1"/>
    <col min="21" max="21" width="13.7109375" style="5" customWidth="1"/>
    <col min="22" max="22" width="17.7109375" style="2" hidden="1" customWidth="1"/>
    <col min="23" max="23" width="17.7109375" style="5" hidden="1" customWidth="1"/>
    <col min="24" max="24" width="17.7109375" style="2" hidden="1" customWidth="1"/>
    <col min="25" max="25" width="17.7109375" style="5" hidden="1" customWidth="1"/>
    <col min="26" max="26" width="17.7109375" style="9" customWidth="1"/>
    <col min="27" max="27" width="17.7109375" style="5" customWidth="1"/>
    <col min="28" max="28" width="17.7109375" style="10" customWidth="1"/>
    <col min="29" max="29" width="17.7109375" style="5" customWidth="1"/>
    <col min="30" max="30" width="17.7109375" style="2" hidden="1" customWidth="1"/>
    <col min="31" max="31" width="17.7109375" style="2" customWidth="1"/>
    <col min="32" max="32" width="17.7109375" style="5" customWidth="1"/>
    <col min="33" max="33" width="17.7109375" style="9" customWidth="1"/>
    <col min="34" max="34" width="17.7109375" style="5" customWidth="1"/>
    <col min="35" max="35" width="19.7109375" style="2" hidden="1" customWidth="1"/>
    <col min="36" max="36" width="19.7109375" style="5" hidden="1" customWidth="1"/>
    <col min="37" max="37" width="17.7109375" style="3" customWidth="1"/>
    <col min="38" max="38" width="17.7109375" style="5" customWidth="1"/>
    <col min="39" max="39" width="17.7109375" style="3" customWidth="1"/>
    <col min="40" max="40" width="17.7109375" style="5" customWidth="1"/>
    <col min="41" max="41" width="17.7109375" style="2" hidden="1" customWidth="1"/>
    <col min="42" max="42" width="17.7109375" style="5" hidden="1" customWidth="1"/>
    <col min="43" max="44" width="17.7109375" style="2" customWidth="1"/>
    <col min="45" max="45" width="17.7109375" style="5" customWidth="1"/>
    <col min="46" max="46" width="17.7109375" style="11" customWidth="1"/>
    <col min="47" max="47" width="17.7109375" style="5" customWidth="1"/>
  </cols>
  <sheetData>
    <row r="1" spans="1:47" x14ac:dyDescent="0.25">
      <c r="AL1" s="5">
        <v>2801.4</v>
      </c>
      <c r="AN1" s="5">
        <v>4669</v>
      </c>
      <c r="AP1" s="5" t="s">
        <v>0</v>
      </c>
      <c r="AU1" s="5" t="s">
        <v>1</v>
      </c>
    </row>
    <row r="2" spans="1:47" ht="68.099999999999994" customHeight="1" x14ac:dyDescent="0.25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3" t="s">
        <v>14</v>
      </c>
      <c r="N2" s="14" t="s">
        <v>15</v>
      </c>
      <c r="O2" s="12" t="s">
        <v>16</v>
      </c>
      <c r="P2" s="15" t="s">
        <v>17</v>
      </c>
      <c r="Q2" s="12" t="s">
        <v>18</v>
      </c>
      <c r="R2" s="16" t="s">
        <v>19</v>
      </c>
      <c r="S2" s="12" t="s">
        <v>20</v>
      </c>
      <c r="T2" s="17" t="s">
        <v>21</v>
      </c>
      <c r="U2" s="12" t="s">
        <v>22</v>
      </c>
      <c r="V2" s="12" t="s">
        <v>23</v>
      </c>
      <c r="W2" s="12" t="s">
        <v>24</v>
      </c>
      <c r="X2" s="12" t="s">
        <v>25</v>
      </c>
      <c r="Y2" s="12" t="s">
        <v>26</v>
      </c>
      <c r="Z2" s="18" t="s">
        <v>27</v>
      </c>
      <c r="AA2" s="12" t="s">
        <v>28</v>
      </c>
      <c r="AB2" s="19" t="s">
        <v>29</v>
      </c>
      <c r="AC2" s="12" t="s">
        <v>30</v>
      </c>
      <c r="AD2" s="12" t="s">
        <v>31</v>
      </c>
      <c r="AE2" s="12" t="s">
        <v>32</v>
      </c>
      <c r="AF2" s="12" t="s">
        <v>33</v>
      </c>
      <c r="AG2" s="18" t="s">
        <v>34</v>
      </c>
      <c r="AH2" s="12" t="s">
        <v>35</v>
      </c>
      <c r="AI2" s="12" t="s">
        <v>36</v>
      </c>
      <c r="AJ2" s="12" t="s">
        <v>37</v>
      </c>
      <c r="AK2" s="13" t="s">
        <v>38</v>
      </c>
      <c r="AL2" s="12" t="s">
        <v>39</v>
      </c>
      <c r="AM2" s="13" t="s">
        <v>40</v>
      </c>
      <c r="AN2" s="12" t="s">
        <v>41</v>
      </c>
      <c r="AO2" s="12" t="s">
        <v>42</v>
      </c>
      <c r="AP2" s="12" t="s">
        <v>43</v>
      </c>
      <c r="AQ2" s="12" t="s">
        <v>44</v>
      </c>
      <c r="AR2" s="12" t="s">
        <v>45</v>
      </c>
      <c r="AS2" s="12" t="s">
        <v>46</v>
      </c>
      <c r="AT2" s="12" t="s">
        <v>47</v>
      </c>
      <c r="AU2" s="12" t="s">
        <v>48</v>
      </c>
    </row>
    <row r="3" spans="1:47" x14ac:dyDescent="0.25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2">
        <v>79.806477264099996</v>
      </c>
      <c r="J3" s="2">
        <v>39.94</v>
      </c>
      <c r="K3" s="2">
        <f t="shared" ref="K3" si="0">SUM(N3,P3,R3,T3,V3,X3,Z3,AB3,AE3,AG3,AI3)</f>
        <v>11.56</v>
      </c>
      <c r="L3" s="2">
        <f t="shared" ref="L3" si="1">SUM(M3,AD3,AK3,AM3,AO3,AQ3,AR3)</f>
        <v>0</v>
      </c>
      <c r="R3" s="7">
        <v>0.47</v>
      </c>
      <c r="S3" s="5">
        <v>576.16125</v>
      </c>
      <c r="T3" s="8">
        <v>11.09</v>
      </c>
      <c r="U3" s="5">
        <v>4078.4861249999999</v>
      </c>
      <c r="AL3" s="5" t="str">
        <f t="shared" ref="AL3:AL66" si="2">IF(AK3&gt;0,AK3*$AL$1,"")</f>
        <v/>
      </c>
      <c r="AN3" s="5" t="str">
        <f t="shared" ref="AN3:AN66" si="3">IF(AM3&gt;0,AM3*$AN$1,"")</f>
        <v/>
      </c>
      <c r="AP3" s="5" t="str">
        <f t="shared" ref="AP3:AP66" si="4">IF(AO3&gt;0,AO3*$AP$1,"")</f>
        <v/>
      </c>
      <c r="AS3" s="5">
        <f t="shared" ref="AS3:AS66" si="5">SUM(O3,Q3,S3,U3,W3,Y3,AA3,AC3,AF3,AH3,AJ3)</f>
        <v>4654.6473749999996</v>
      </c>
      <c r="AT3" s="11">
        <f t="shared" ref="AT3:AT34" si="6">(AS3/$AS$213)*100</f>
        <v>0.15814065806777519</v>
      </c>
      <c r="AU3" s="5">
        <f t="shared" ref="AU3:AU66" si="7">(AT3/100)*$AU$1</f>
        <v>158.14065806777521</v>
      </c>
    </row>
    <row r="4" spans="1:47" x14ac:dyDescent="0.25">
      <c r="A4" s="1" t="s">
        <v>57</v>
      </c>
      <c r="B4" s="1" t="s">
        <v>58</v>
      </c>
      <c r="C4" s="1" t="s">
        <v>59</v>
      </c>
      <c r="D4" s="1" t="s">
        <v>60</v>
      </c>
      <c r="E4" s="1" t="s">
        <v>61</v>
      </c>
      <c r="F4" s="1" t="s">
        <v>54</v>
      </c>
      <c r="G4" s="1" t="s">
        <v>55</v>
      </c>
      <c r="H4" s="1" t="s">
        <v>56</v>
      </c>
      <c r="I4" s="2">
        <v>120.171805026</v>
      </c>
      <c r="J4" s="2">
        <v>40.020000000000003</v>
      </c>
      <c r="K4" s="2">
        <f t="shared" ref="K4:K67" si="8">SUM(N4,P4,R4,T4,V4,X4,Z4,AB4,AE4,AG4,AI4)</f>
        <v>8.43</v>
      </c>
      <c r="L4" s="2">
        <f t="shared" ref="L4:L67" si="9">SUM(M4,AD4,AK4,AM4,AO4,AQ4,AR4)</f>
        <v>0</v>
      </c>
      <c r="R4" s="7">
        <v>6.88</v>
      </c>
      <c r="S4" s="5">
        <v>8434.02</v>
      </c>
      <c r="T4" s="8">
        <v>1.55</v>
      </c>
      <c r="U4" s="5">
        <v>570.03187500000001</v>
      </c>
      <c r="AL4" s="5" t="str">
        <f t="shared" si="2"/>
        <v/>
      </c>
      <c r="AN4" s="5" t="str">
        <f t="shared" si="3"/>
        <v/>
      </c>
      <c r="AP4" s="5" t="str">
        <f t="shared" si="4"/>
        <v/>
      </c>
      <c r="AS4" s="5">
        <f t="shared" si="5"/>
        <v>9004.051875000001</v>
      </c>
      <c r="AT4" s="11">
        <f t="shared" si="6"/>
        <v>0.30591075415006819</v>
      </c>
      <c r="AU4" s="5">
        <f t="shared" si="7"/>
        <v>305.91075415006816</v>
      </c>
    </row>
    <row r="5" spans="1:47" x14ac:dyDescent="0.25">
      <c r="A5" s="1" t="s">
        <v>62</v>
      </c>
      <c r="B5" s="1" t="s">
        <v>63</v>
      </c>
      <c r="C5" s="1" t="s">
        <v>64</v>
      </c>
      <c r="D5" s="1" t="s">
        <v>65</v>
      </c>
      <c r="E5" s="1" t="s">
        <v>66</v>
      </c>
      <c r="F5" s="1" t="s">
        <v>67</v>
      </c>
      <c r="G5" s="1" t="s">
        <v>55</v>
      </c>
      <c r="H5" s="1" t="s">
        <v>56</v>
      </c>
      <c r="I5" s="2">
        <v>164.99030500800001</v>
      </c>
      <c r="J5" s="2">
        <v>41.57</v>
      </c>
      <c r="K5" s="2">
        <f t="shared" si="8"/>
        <v>2.12</v>
      </c>
      <c r="L5" s="2">
        <f t="shared" si="9"/>
        <v>0.41000000000000003</v>
      </c>
      <c r="N5" s="4">
        <v>1.22</v>
      </c>
      <c r="O5" s="5">
        <v>2390.1325000000002</v>
      </c>
      <c r="P5" s="6">
        <v>0.9</v>
      </c>
      <c r="Q5" s="5">
        <v>1385.2125000000001</v>
      </c>
      <c r="AL5" s="5" t="str">
        <f t="shared" si="2"/>
        <v/>
      </c>
      <c r="AM5" s="3">
        <v>0.13</v>
      </c>
      <c r="AN5" s="5">
        <f t="shared" si="3"/>
        <v>606.97</v>
      </c>
      <c r="AP5" s="5" t="str">
        <f t="shared" si="4"/>
        <v/>
      </c>
      <c r="AQ5" s="2">
        <v>0.28000000000000003</v>
      </c>
      <c r="AS5" s="5">
        <f t="shared" si="5"/>
        <v>3775.3450000000003</v>
      </c>
      <c r="AT5" s="11">
        <f t="shared" si="6"/>
        <v>0.12826654623496261</v>
      </c>
      <c r="AU5" s="5">
        <f t="shared" si="7"/>
        <v>128.26654623496262</v>
      </c>
    </row>
    <row r="6" spans="1:47" x14ac:dyDescent="0.25">
      <c r="A6" s="1" t="s">
        <v>62</v>
      </c>
      <c r="B6" s="1" t="s">
        <v>63</v>
      </c>
      <c r="C6" s="1" t="s">
        <v>64</v>
      </c>
      <c r="D6" s="1" t="s">
        <v>65</v>
      </c>
      <c r="E6" s="1" t="s">
        <v>68</v>
      </c>
      <c r="F6" s="1" t="s">
        <v>67</v>
      </c>
      <c r="G6" s="1" t="s">
        <v>55</v>
      </c>
      <c r="H6" s="1" t="s">
        <v>56</v>
      </c>
      <c r="I6" s="2">
        <v>164.99030500800001</v>
      </c>
      <c r="J6" s="2">
        <v>39.94</v>
      </c>
      <c r="K6" s="2">
        <f t="shared" si="8"/>
        <v>16.630000000000003</v>
      </c>
      <c r="L6" s="2">
        <f t="shared" si="9"/>
        <v>0.96</v>
      </c>
      <c r="N6" s="4">
        <v>3.2</v>
      </c>
      <c r="O6" s="5">
        <v>6269.2000000000007</v>
      </c>
      <c r="P6" s="6">
        <v>10.65</v>
      </c>
      <c r="Q6" s="5">
        <v>16391.681250000001</v>
      </c>
      <c r="R6" s="7">
        <v>2.78</v>
      </c>
      <c r="S6" s="5">
        <v>3407.9324999999999</v>
      </c>
      <c r="AL6" s="5" t="str">
        <f t="shared" si="2"/>
        <v/>
      </c>
      <c r="AM6" s="3">
        <v>0.38</v>
      </c>
      <c r="AN6" s="5">
        <f t="shared" si="3"/>
        <v>1774.22</v>
      </c>
      <c r="AP6" s="5" t="str">
        <f t="shared" si="4"/>
        <v/>
      </c>
      <c r="AQ6" s="2">
        <v>0.57999999999999996</v>
      </c>
      <c r="AS6" s="5">
        <f t="shared" si="5"/>
        <v>26068.813750000001</v>
      </c>
      <c r="AT6" s="11">
        <f t="shared" si="6"/>
        <v>0.88568242217731197</v>
      </c>
      <c r="AU6" s="5">
        <f t="shared" si="7"/>
        <v>885.68242217731199</v>
      </c>
    </row>
    <row r="7" spans="1:47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69</v>
      </c>
      <c r="F7" s="1" t="s">
        <v>67</v>
      </c>
      <c r="G7" s="1" t="s">
        <v>55</v>
      </c>
      <c r="H7" s="1" t="s">
        <v>56</v>
      </c>
      <c r="I7" s="2">
        <v>164.99030500800001</v>
      </c>
      <c r="J7" s="2">
        <v>37.69</v>
      </c>
      <c r="K7" s="2">
        <f t="shared" si="8"/>
        <v>32.44</v>
      </c>
      <c r="L7" s="2">
        <f t="shared" si="9"/>
        <v>2.3499999999999996</v>
      </c>
      <c r="N7" s="4">
        <v>1.49</v>
      </c>
      <c r="O7" s="5">
        <v>2919.0962500000001</v>
      </c>
      <c r="P7" s="6">
        <v>13.01</v>
      </c>
      <c r="Q7" s="5">
        <v>20024.016250000001</v>
      </c>
      <c r="R7" s="7">
        <v>12.33</v>
      </c>
      <c r="S7" s="5">
        <v>15115.03875</v>
      </c>
      <c r="T7" s="8">
        <v>5.46</v>
      </c>
      <c r="U7" s="5">
        <v>2007.98325</v>
      </c>
      <c r="Z7" s="9">
        <v>0.15</v>
      </c>
      <c r="AA7" s="5">
        <v>22.065750000000001</v>
      </c>
      <c r="AL7" s="5" t="str">
        <f t="shared" si="2"/>
        <v/>
      </c>
      <c r="AM7" s="3">
        <v>0.94</v>
      </c>
      <c r="AN7" s="5">
        <f t="shared" si="3"/>
        <v>4388.8599999999997</v>
      </c>
      <c r="AP7" s="5" t="str">
        <f t="shared" si="4"/>
        <v/>
      </c>
      <c r="AQ7" s="2">
        <v>1.41</v>
      </c>
      <c r="AS7" s="5">
        <f t="shared" si="5"/>
        <v>40088.200249999994</v>
      </c>
      <c r="AT7" s="11">
        <f t="shared" si="6"/>
        <v>1.3619881072704783</v>
      </c>
      <c r="AU7" s="5">
        <f t="shared" si="7"/>
        <v>1361.9881072704782</v>
      </c>
    </row>
    <row r="8" spans="1:47" x14ac:dyDescent="0.25">
      <c r="A8" s="1" t="s">
        <v>62</v>
      </c>
      <c r="B8" s="1" t="s">
        <v>63</v>
      </c>
      <c r="C8" s="1" t="s">
        <v>64</v>
      </c>
      <c r="D8" s="1" t="s">
        <v>65</v>
      </c>
      <c r="E8" s="1" t="s">
        <v>61</v>
      </c>
      <c r="F8" s="1" t="s">
        <v>67</v>
      </c>
      <c r="G8" s="1" t="s">
        <v>55</v>
      </c>
      <c r="H8" s="1" t="s">
        <v>56</v>
      </c>
      <c r="I8" s="2">
        <v>164.99030500800001</v>
      </c>
      <c r="J8" s="2">
        <v>39.31</v>
      </c>
      <c r="K8" s="2">
        <f t="shared" si="8"/>
        <v>1.37</v>
      </c>
      <c r="L8" s="2">
        <f t="shared" si="9"/>
        <v>0</v>
      </c>
      <c r="P8" s="6">
        <v>0.85</v>
      </c>
      <c r="Q8" s="5">
        <v>1308.2562499999999</v>
      </c>
      <c r="R8" s="7">
        <v>0.41</v>
      </c>
      <c r="S8" s="5">
        <v>502.60874999999999</v>
      </c>
      <c r="Z8" s="9">
        <v>0.11</v>
      </c>
      <c r="AA8" s="5">
        <v>16.181550000000001</v>
      </c>
      <c r="AL8" s="5" t="str">
        <f t="shared" si="2"/>
        <v/>
      </c>
      <c r="AN8" s="5" t="str">
        <f t="shared" si="3"/>
        <v/>
      </c>
      <c r="AP8" s="5" t="str">
        <f t="shared" si="4"/>
        <v/>
      </c>
      <c r="AS8" s="5">
        <f t="shared" si="5"/>
        <v>1827.0465499999998</v>
      </c>
      <c r="AT8" s="11">
        <f t="shared" si="6"/>
        <v>6.2073519315189438E-2</v>
      </c>
      <c r="AU8" s="5">
        <f t="shared" si="7"/>
        <v>62.073519315189444</v>
      </c>
    </row>
    <row r="9" spans="1:47" x14ac:dyDescent="0.25">
      <c r="A9" s="1" t="s">
        <v>70</v>
      </c>
      <c r="B9" s="1" t="s">
        <v>50</v>
      </c>
      <c r="C9" s="1" t="s">
        <v>51</v>
      </c>
      <c r="D9" s="1" t="s">
        <v>52</v>
      </c>
      <c r="E9" s="1" t="s">
        <v>71</v>
      </c>
      <c r="F9" s="1" t="s">
        <v>72</v>
      </c>
      <c r="G9" s="1" t="s">
        <v>55</v>
      </c>
      <c r="H9" s="1" t="s">
        <v>56</v>
      </c>
      <c r="I9" s="2">
        <v>120.25600754</v>
      </c>
      <c r="J9" s="2">
        <v>13.39</v>
      </c>
      <c r="K9" s="2">
        <f t="shared" si="8"/>
        <v>13.36</v>
      </c>
      <c r="L9" s="2">
        <f t="shared" si="9"/>
        <v>0</v>
      </c>
      <c r="P9" s="6">
        <v>1.07</v>
      </c>
      <c r="Q9" s="5">
        <v>1646.86375</v>
      </c>
      <c r="R9" s="7">
        <v>8.86</v>
      </c>
      <c r="S9" s="5">
        <v>10861.252500000001</v>
      </c>
      <c r="T9" s="8">
        <v>3.35</v>
      </c>
      <c r="U9" s="5">
        <v>1232.004375</v>
      </c>
      <c r="AB9" s="10">
        <v>0.08</v>
      </c>
      <c r="AC9" s="5">
        <v>10.591699999999999</v>
      </c>
      <c r="AL9" s="5" t="str">
        <f t="shared" si="2"/>
        <v/>
      </c>
      <c r="AN9" s="5" t="str">
        <f t="shared" si="3"/>
        <v/>
      </c>
      <c r="AP9" s="5" t="str">
        <f t="shared" si="4"/>
        <v/>
      </c>
      <c r="AS9" s="5">
        <f t="shared" si="5"/>
        <v>13750.712325000002</v>
      </c>
      <c r="AT9" s="11">
        <f t="shared" si="6"/>
        <v>0.46717753693987774</v>
      </c>
      <c r="AU9" s="5">
        <f t="shared" si="7"/>
        <v>467.17753693987777</v>
      </c>
    </row>
    <row r="10" spans="1:47" x14ac:dyDescent="0.25">
      <c r="A10" s="1" t="s">
        <v>70</v>
      </c>
      <c r="B10" s="1" t="s">
        <v>50</v>
      </c>
      <c r="C10" s="1" t="s">
        <v>51</v>
      </c>
      <c r="D10" s="1" t="s">
        <v>52</v>
      </c>
      <c r="E10" s="1" t="s">
        <v>73</v>
      </c>
      <c r="F10" s="1" t="s">
        <v>72</v>
      </c>
      <c r="G10" s="1" t="s">
        <v>55</v>
      </c>
      <c r="H10" s="1" t="s">
        <v>56</v>
      </c>
      <c r="I10" s="2">
        <v>120.25600754</v>
      </c>
      <c r="J10" s="2">
        <v>13.39</v>
      </c>
      <c r="K10" s="2">
        <f t="shared" si="8"/>
        <v>10.17</v>
      </c>
      <c r="L10" s="2">
        <f t="shared" si="9"/>
        <v>0</v>
      </c>
      <c r="P10" s="6">
        <v>0.76</v>
      </c>
      <c r="Q10" s="5">
        <v>1169.7349999999999</v>
      </c>
      <c r="R10" s="7">
        <v>9.41</v>
      </c>
      <c r="S10" s="5">
        <v>11535.483749999999</v>
      </c>
      <c r="AL10" s="5" t="str">
        <f t="shared" si="2"/>
        <v/>
      </c>
      <c r="AN10" s="5" t="str">
        <f t="shared" si="3"/>
        <v/>
      </c>
      <c r="AP10" s="5" t="str">
        <f t="shared" si="4"/>
        <v/>
      </c>
      <c r="AS10" s="5">
        <f t="shared" si="5"/>
        <v>12705.21875</v>
      </c>
      <c r="AT10" s="11">
        <f t="shared" si="6"/>
        <v>0.43165711430933829</v>
      </c>
      <c r="AU10" s="5">
        <f t="shared" si="7"/>
        <v>431.65711430933828</v>
      </c>
    </row>
    <row r="11" spans="1:47" x14ac:dyDescent="0.25">
      <c r="A11" s="1" t="s">
        <v>70</v>
      </c>
      <c r="B11" s="1" t="s">
        <v>50</v>
      </c>
      <c r="C11" s="1" t="s">
        <v>51</v>
      </c>
      <c r="D11" s="1" t="s">
        <v>52</v>
      </c>
      <c r="E11" s="1" t="s">
        <v>74</v>
      </c>
      <c r="F11" s="1" t="s">
        <v>72</v>
      </c>
      <c r="G11" s="1" t="s">
        <v>55</v>
      </c>
      <c r="H11" s="1" t="s">
        <v>56</v>
      </c>
      <c r="I11" s="2">
        <v>120.25600754</v>
      </c>
      <c r="J11" s="2">
        <v>13.06</v>
      </c>
      <c r="K11" s="2">
        <f t="shared" si="8"/>
        <v>0.11</v>
      </c>
      <c r="L11" s="2">
        <f t="shared" si="9"/>
        <v>0</v>
      </c>
      <c r="R11" s="7">
        <v>0.11</v>
      </c>
      <c r="S11" s="5">
        <v>134.84625</v>
      </c>
      <c r="AL11" s="5" t="str">
        <f t="shared" si="2"/>
        <v/>
      </c>
      <c r="AN11" s="5" t="str">
        <f t="shared" si="3"/>
        <v/>
      </c>
      <c r="AP11" s="5" t="str">
        <f t="shared" si="4"/>
        <v/>
      </c>
      <c r="AS11" s="5">
        <f t="shared" si="5"/>
        <v>134.84625</v>
      </c>
      <c r="AT11" s="11">
        <f t="shared" si="6"/>
        <v>4.5813727646708642E-3</v>
      </c>
      <c r="AU11" s="5">
        <f t="shared" si="7"/>
        <v>4.5813727646708644</v>
      </c>
    </row>
    <row r="12" spans="1:47" x14ac:dyDescent="0.25">
      <c r="A12" s="1" t="s">
        <v>70</v>
      </c>
      <c r="B12" s="1" t="s">
        <v>50</v>
      </c>
      <c r="C12" s="1" t="s">
        <v>51</v>
      </c>
      <c r="D12" s="1" t="s">
        <v>52</v>
      </c>
      <c r="E12" s="1" t="s">
        <v>75</v>
      </c>
      <c r="F12" s="1" t="s">
        <v>72</v>
      </c>
      <c r="G12" s="1" t="s">
        <v>55</v>
      </c>
      <c r="H12" s="1" t="s">
        <v>56</v>
      </c>
      <c r="I12" s="2">
        <v>120.25600754</v>
      </c>
      <c r="J12" s="2">
        <v>39.11</v>
      </c>
      <c r="K12" s="2">
        <f t="shared" si="8"/>
        <v>38.33</v>
      </c>
      <c r="L12" s="2">
        <f t="shared" si="9"/>
        <v>0.78</v>
      </c>
      <c r="M12" s="3">
        <v>0.78</v>
      </c>
      <c r="N12" s="4">
        <v>0.12</v>
      </c>
      <c r="O12" s="5">
        <v>235.095</v>
      </c>
      <c r="P12" s="6">
        <v>7.6</v>
      </c>
      <c r="Q12" s="5">
        <v>11697.35</v>
      </c>
      <c r="R12" s="7">
        <v>30.61</v>
      </c>
      <c r="S12" s="5">
        <v>37524.033750000002</v>
      </c>
      <c r="AL12" s="5" t="str">
        <f t="shared" si="2"/>
        <v/>
      </c>
      <c r="AN12" s="5" t="str">
        <f t="shared" si="3"/>
        <v/>
      </c>
      <c r="AP12" s="5" t="str">
        <f t="shared" si="4"/>
        <v/>
      </c>
      <c r="AS12" s="5">
        <f t="shared" si="5"/>
        <v>49456.478750000002</v>
      </c>
      <c r="AT12" s="11">
        <f t="shared" si="6"/>
        <v>1.6802733838113659</v>
      </c>
      <c r="AU12" s="5">
        <f t="shared" si="7"/>
        <v>1680.2733838113659</v>
      </c>
    </row>
    <row r="13" spans="1:47" x14ac:dyDescent="0.25">
      <c r="A13" s="1" t="s">
        <v>70</v>
      </c>
      <c r="B13" s="1" t="s">
        <v>50</v>
      </c>
      <c r="C13" s="1" t="s">
        <v>51</v>
      </c>
      <c r="D13" s="1" t="s">
        <v>52</v>
      </c>
      <c r="E13" s="1" t="s">
        <v>76</v>
      </c>
      <c r="F13" s="1" t="s">
        <v>72</v>
      </c>
      <c r="G13" s="1" t="s">
        <v>55</v>
      </c>
      <c r="H13" s="1" t="s">
        <v>56</v>
      </c>
      <c r="I13" s="2">
        <v>120.25600754</v>
      </c>
      <c r="J13" s="2">
        <v>40.01</v>
      </c>
      <c r="K13" s="2">
        <f t="shared" si="8"/>
        <v>35.700000000000003</v>
      </c>
      <c r="L13" s="2">
        <f t="shared" si="9"/>
        <v>4.3</v>
      </c>
      <c r="M13" s="3">
        <v>4.3</v>
      </c>
      <c r="P13" s="6">
        <v>9.94</v>
      </c>
      <c r="Q13" s="5">
        <v>15298.9025</v>
      </c>
      <c r="R13" s="7">
        <v>23.26</v>
      </c>
      <c r="S13" s="5">
        <v>28513.852500000001</v>
      </c>
      <c r="T13" s="8">
        <v>2.5</v>
      </c>
      <c r="U13" s="5">
        <v>919.40625</v>
      </c>
      <c r="AL13" s="5" t="str">
        <f t="shared" si="2"/>
        <v/>
      </c>
      <c r="AN13" s="5" t="str">
        <f t="shared" si="3"/>
        <v/>
      </c>
      <c r="AP13" s="5" t="str">
        <f t="shared" si="4"/>
        <v/>
      </c>
      <c r="AS13" s="5">
        <f t="shared" si="5"/>
        <v>44732.161250000005</v>
      </c>
      <c r="AT13" s="11">
        <f t="shared" si="6"/>
        <v>1.5197656980124805</v>
      </c>
      <c r="AU13" s="5">
        <f t="shared" si="7"/>
        <v>1519.7656980124805</v>
      </c>
    </row>
    <row r="14" spans="1:47" x14ac:dyDescent="0.25">
      <c r="A14" s="1" t="s">
        <v>77</v>
      </c>
      <c r="B14" s="1" t="s">
        <v>78</v>
      </c>
      <c r="C14" s="1" t="s">
        <v>79</v>
      </c>
      <c r="D14" s="1" t="s">
        <v>60</v>
      </c>
      <c r="E14" s="1" t="s">
        <v>71</v>
      </c>
      <c r="F14" s="1" t="s">
        <v>72</v>
      </c>
      <c r="G14" s="1" t="s">
        <v>55</v>
      </c>
      <c r="H14" s="1" t="s">
        <v>56</v>
      </c>
      <c r="I14" s="2">
        <v>79.834270798899993</v>
      </c>
      <c r="J14" s="2">
        <v>26.59</v>
      </c>
      <c r="K14" s="2">
        <f t="shared" si="8"/>
        <v>23.16</v>
      </c>
      <c r="L14" s="2">
        <f t="shared" si="9"/>
        <v>3.42</v>
      </c>
      <c r="M14" s="3">
        <v>3.42</v>
      </c>
      <c r="P14" s="6">
        <v>19.2</v>
      </c>
      <c r="Q14" s="5">
        <v>29551.200000000001</v>
      </c>
      <c r="R14" s="7">
        <v>3.23</v>
      </c>
      <c r="S14" s="5">
        <v>3959.5762500000001</v>
      </c>
      <c r="AB14" s="10">
        <v>0.73</v>
      </c>
      <c r="AC14" s="5">
        <v>96.649262500000006</v>
      </c>
      <c r="AL14" s="5" t="str">
        <f t="shared" si="2"/>
        <v/>
      </c>
      <c r="AN14" s="5" t="str">
        <f t="shared" si="3"/>
        <v/>
      </c>
      <c r="AP14" s="5" t="str">
        <f t="shared" si="4"/>
        <v/>
      </c>
      <c r="AS14" s="5">
        <f t="shared" si="5"/>
        <v>33607.425512500005</v>
      </c>
      <c r="AT14" s="11">
        <f t="shared" si="6"/>
        <v>1.1418051590880154</v>
      </c>
      <c r="AU14" s="5">
        <f t="shared" si="7"/>
        <v>1141.8051590880154</v>
      </c>
    </row>
    <row r="15" spans="1:47" x14ac:dyDescent="0.25">
      <c r="A15" s="1" t="s">
        <v>77</v>
      </c>
      <c r="B15" s="1" t="s">
        <v>78</v>
      </c>
      <c r="C15" s="1" t="s">
        <v>79</v>
      </c>
      <c r="D15" s="1" t="s">
        <v>60</v>
      </c>
      <c r="E15" s="1" t="s">
        <v>73</v>
      </c>
      <c r="F15" s="1" t="s">
        <v>72</v>
      </c>
      <c r="G15" s="1" t="s">
        <v>55</v>
      </c>
      <c r="H15" s="1" t="s">
        <v>56</v>
      </c>
      <c r="I15" s="2">
        <v>79.834270798899993</v>
      </c>
      <c r="J15" s="2">
        <v>26.6</v>
      </c>
      <c r="K15" s="2">
        <f t="shared" si="8"/>
        <v>25.14</v>
      </c>
      <c r="L15" s="2">
        <f t="shared" si="9"/>
        <v>1.41</v>
      </c>
      <c r="M15" s="3">
        <v>1.41</v>
      </c>
      <c r="P15" s="6">
        <v>10.65</v>
      </c>
      <c r="Q15" s="5">
        <v>16391.681250000001</v>
      </c>
      <c r="R15" s="7">
        <v>5.56</v>
      </c>
      <c r="S15" s="5">
        <v>6815.8649999999998</v>
      </c>
      <c r="Z15" s="9">
        <v>8.93</v>
      </c>
      <c r="AA15" s="5">
        <v>1313.6476500000001</v>
      </c>
      <c r="AL15" s="5" t="str">
        <f t="shared" si="2"/>
        <v/>
      </c>
      <c r="AN15" s="5" t="str">
        <f t="shared" si="3"/>
        <v/>
      </c>
      <c r="AP15" s="5" t="str">
        <f t="shared" si="4"/>
        <v/>
      </c>
      <c r="AS15" s="5">
        <f t="shared" si="5"/>
        <v>24521.193899999998</v>
      </c>
      <c r="AT15" s="11">
        <f t="shared" si="6"/>
        <v>0.83310236577341479</v>
      </c>
      <c r="AU15" s="5">
        <f t="shared" si="7"/>
        <v>833.10236577341482</v>
      </c>
    </row>
    <row r="16" spans="1:47" x14ac:dyDescent="0.25">
      <c r="A16" s="1" t="s">
        <v>77</v>
      </c>
      <c r="B16" s="1" t="s">
        <v>78</v>
      </c>
      <c r="C16" s="1" t="s">
        <v>79</v>
      </c>
      <c r="D16" s="1" t="s">
        <v>60</v>
      </c>
      <c r="E16" s="1" t="s">
        <v>74</v>
      </c>
      <c r="F16" s="1" t="s">
        <v>72</v>
      </c>
      <c r="G16" s="1" t="s">
        <v>55</v>
      </c>
      <c r="H16" s="1" t="s">
        <v>56</v>
      </c>
      <c r="I16" s="2">
        <v>79.834270798899993</v>
      </c>
      <c r="J16" s="2">
        <v>26.01</v>
      </c>
      <c r="K16" s="2">
        <f t="shared" si="8"/>
        <v>20.950000000000003</v>
      </c>
      <c r="L16" s="2">
        <f t="shared" si="9"/>
        <v>0</v>
      </c>
      <c r="R16" s="7">
        <v>11.91</v>
      </c>
      <c r="S16" s="5">
        <v>14600.171249999999</v>
      </c>
      <c r="T16" s="8">
        <v>6.62</v>
      </c>
      <c r="U16" s="5">
        <v>2434.5877500000001</v>
      </c>
      <c r="Z16" s="9">
        <v>2.42</v>
      </c>
      <c r="AA16" s="5">
        <v>355.99410000000012</v>
      </c>
      <c r="AL16" s="5" t="str">
        <f t="shared" si="2"/>
        <v/>
      </c>
      <c r="AN16" s="5" t="str">
        <f t="shared" si="3"/>
        <v/>
      </c>
      <c r="AP16" s="5" t="str">
        <f t="shared" si="4"/>
        <v/>
      </c>
      <c r="AS16" s="5">
        <f t="shared" si="5"/>
        <v>17390.753099999998</v>
      </c>
      <c r="AT16" s="11">
        <f t="shared" si="6"/>
        <v>0.59084715080660677</v>
      </c>
      <c r="AU16" s="5">
        <f t="shared" si="7"/>
        <v>590.84715080660681</v>
      </c>
    </row>
    <row r="17" spans="1:47" x14ac:dyDescent="0.25">
      <c r="A17" s="1" t="s">
        <v>80</v>
      </c>
      <c r="B17" s="1" t="s">
        <v>81</v>
      </c>
      <c r="C17" s="1" t="s">
        <v>82</v>
      </c>
      <c r="D17" s="1" t="s">
        <v>65</v>
      </c>
      <c r="E17" s="1" t="s">
        <v>83</v>
      </c>
      <c r="F17" s="1" t="s">
        <v>72</v>
      </c>
      <c r="G17" s="1" t="s">
        <v>55</v>
      </c>
      <c r="H17" s="1" t="s">
        <v>56</v>
      </c>
      <c r="I17" s="2">
        <v>80.054436565100005</v>
      </c>
      <c r="J17" s="2">
        <v>38.93</v>
      </c>
      <c r="K17" s="2">
        <f t="shared" si="8"/>
        <v>4.03</v>
      </c>
      <c r="L17" s="2">
        <f t="shared" si="9"/>
        <v>0</v>
      </c>
      <c r="P17" s="6">
        <v>0.11</v>
      </c>
      <c r="Q17" s="5">
        <v>169.30375000000001</v>
      </c>
      <c r="R17" s="7">
        <v>0.54</v>
      </c>
      <c r="S17" s="5">
        <v>661.97250000000008</v>
      </c>
      <c r="AB17" s="10">
        <v>3.38</v>
      </c>
      <c r="AC17" s="5">
        <v>447.499325</v>
      </c>
      <c r="AL17" s="5" t="str">
        <f t="shared" si="2"/>
        <v/>
      </c>
      <c r="AN17" s="5" t="str">
        <f t="shared" si="3"/>
        <v/>
      </c>
      <c r="AP17" s="5" t="str">
        <f t="shared" si="4"/>
        <v/>
      </c>
      <c r="AS17" s="5">
        <f t="shared" si="5"/>
        <v>1278.7755750000001</v>
      </c>
      <c r="AT17" s="11">
        <f t="shared" si="6"/>
        <v>4.3446129139159038E-2</v>
      </c>
      <c r="AU17" s="5">
        <f t="shared" si="7"/>
        <v>43.446129139159041</v>
      </c>
    </row>
    <row r="18" spans="1:47" x14ac:dyDescent="0.25">
      <c r="A18" s="1" t="s">
        <v>80</v>
      </c>
      <c r="B18" s="1" t="s">
        <v>81</v>
      </c>
      <c r="C18" s="1" t="s">
        <v>82</v>
      </c>
      <c r="D18" s="1" t="s">
        <v>65</v>
      </c>
      <c r="E18" s="1" t="s">
        <v>84</v>
      </c>
      <c r="F18" s="1" t="s">
        <v>72</v>
      </c>
      <c r="G18" s="1" t="s">
        <v>55</v>
      </c>
      <c r="H18" s="1" t="s">
        <v>56</v>
      </c>
      <c r="I18" s="2">
        <v>80.054436565100005</v>
      </c>
      <c r="J18" s="2">
        <v>38.94</v>
      </c>
      <c r="K18" s="2">
        <f t="shared" si="8"/>
        <v>18.38</v>
      </c>
      <c r="L18" s="2">
        <f t="shared" si="9"/>
        <v>4.82</v>
      </c>
      <c r="M18" s="3">
        <v>4.82</v>
      </c>
      <c r="P18" s="6">
        <v>0.61</v>
      </c>
      <c r="Q18" s="5">
        <v>938.86624999999992</v>
      </c>
      <c r="R18" s="7">
        <v>9.94</v>
      </c>
      <c r="S18" s="5">
        <v>12185.1975</v>
      </c>
      <c r="T18" s="8">
        <v>2.42</v>
      </c>
      <c r="U18" s="5">
        <v>889.98524999999995</v>
      </c>
      <c r="Z18" s="9">
        <v>3.66</v>
      </c>
      <c r="AA18" s="5">
        <v>538.40430000000003</v>
      </c>
      <c r="AB18" s="10">
        <v>1.75</v>
      </c>
      <c r="AC18" s="5">
        <v>231.69343749999999</v>
      </c>
      <c r="AL18" s="5" t="str">
        <f t="shared" si="2"/>
        <v/>
      </c>
      <c r="AN18" s="5" t="str">
        <f t="shared" si="3"/>
        <v/>
      </c>
      <c r="AP18" s="5" t="str">
        <f t="shared" si="4"/>
        <v/>
      </c>
      <c r="AS18" s="5">
        <f t="shared" si="5"/>
        <v>14784.146737499999</v>
      </c>
      <c r="AT18" s="11">
        <f t="shared" si="6"/>
        <v>0.50228825208027739</v>
      </c>
      <c r="AU18" s="5">
        <f t="shared" si="7"/>
        <v>502.28825208027735</v>
      </c>
    </row>
    <row r="19" spans="1:47" x14ac:dyDescent="0.25">
      <c r="A19" s="1" t="s">
        <v>85</v>
      </c>
      <c r="B19" s="1" t="s">
        <v>86</v>
      </c>
      <c r="C19" s="1" t="s">
        <v>87</v>
      </c>
      <c r="D19" s="1" t="s">
        <v>65</v>
      </c>
      <c r="E19" s="1" t="s">
        <v>88</v>
      </c>
      <c r="F19" s="1" t="s">
        <v>72</v>
      </c>
      <c r="G19" s="1" t="s">
        <v>55</v>
      </c>
      <c r="H19" s="1" t="s">
        <v>56</v>
      </c>
      <c r="I19" s="2">
        <v>40.684826628899998</v>
      </c>
      <c r="J19" s="2">
        <v>40</v>
      </c>
      <c r="K19" s="2">
        <f t="shared" si="8"/>
        <v>14.550000000000002</v>
      </c>
      <c r="L19" s="2">
        <f t="shared" si="9"/>
        <v>25.44</v>
      </c>
      <c r="M19" s="3">
        <v>25.44</v>
      </c>
      <c r="P19" s="6">
        <v>6.8</v>
      </c>
      <c r="Q19" s="5">
        <v>10466.049999999999</v>
      </c>
      <c r="R19" s="7">
        <v>4.9800000000000004</v>
      </c>
      <c r="S19" s="5">
        <v>6104.8575000000001</v>
      </c>
      <c r="Z19" s="9">
        <v>1.8</v>
      </c>
      <c r="AA19" s="5">
        <v>264.78899999999999</v>
      </c>
      <c r="AB19" s="10">
        <v>0.97</v>
      </c>
      <c r="AC19" s="5">
        <v>128.4243625</v>
      </c>
      <c r="AL19" s="5" t="str">
        <f t="shared" si="2"/>
        <v/>
      </c>
      <c r="AN19" s="5" t="str">
        <f t="shared" si="3"/>
        <v/>
      </c>
      <c r="AP19" s="5" t="str">
        <f t="shared" si="4"/>
        <v/>
      </c>
      <c r="AS19" s="5">
        <f t="shared" si="5"/>
        <v>16964.120862500004</v>
      </c>
      <c r="AT19" s="11">
        <f t="shared" si="6"/>
        <v>0.5763524109572371</v>
      </c>
      <c r="AU19" s="5">
        <f t="shared" si="7"/>
        <v>576.35241095723711</v>
      </c>
    </row>
    <row r="20" spans="1:47" x14ac:dyDescent="0.25">
      <c r="A20" s="1" t="s">
        <v>85</v>
      </c>
      <c r="B20" s="1" t="s">
        <v>86</v>
      </c>
      <c r="C20" s="1" t="s">
        <v>87</v>
      </c>
      <c r="D20" s="1" t="s">
        <v>65</v>
      </c>
      <c r="E20" s="1" t="s">
        <v>89</v>
      </c>
      <c r="F20" s="1" t="s">
        <v>72</v>
      </c>
      <c r="G20" s="1" t="s">
        <v>55</v>
      </c>
      <c r="H20" s="1" t="s">
        <v>56</v>
      </c>
      <c r="I20" s="2">
        <v>40.684826628899998</v>
      </c>
      <c r="J20" s="2">
        <v>0.66</v>
      </c>
      <c r="K20" s="2">
        <f t="shared" si="8"/>
        <v>0.48</v>
      </c>
      <c r="L20" s="2">
        <f t="shared" si="9"/>
        <v>0.18</v>
      </c>
      <c r="M20" s="3">
        <v>0.18</v>
      </c>
      <c r="P20" s="6">
        <v>0.22</v>
      </c>
      <c r="Q20" s="5">
        <v>338.60750000000002</v>
      </c>
      <c r="R20" s="7">
        <v>0.26</v>
      </c>
      <c r="S20" s="5">
        <v>318.72750000000002</v>
      </c>
      <c r="AL20" s="5" t="str">
        <f t="shared" si="2"/>
        <v/>
      </c>
      <c r="AN20" s="5" t="str">
        <f t="shared" si="3"/>
        <v/>
      </c>
      <c r="AP20" s="5" t="str">
        <f t="shared" si="4"/>
        <v/>
      </c>
      <c r="AS20" s="5">
        <f t="shared" si="5"/>
        <v>657.33500000000004</v>
      </c>
      <c r="AT20" s="11">
        <f t="shared" si="6"/>
        <v>2.2332817310566092E-2</v>
      </c>
      <c r="AU20" s="5">
        <f t="shared" si="7"/>
        <v>22.332817310566092</v>
      </c>
    </row>
    <row r="21" spans="1:47" x14ac:dyDescent="0.25">
      <c r="A21" s="1" t="s">
        <v>90</v>
      </c>
      <c r="B21" s="1" t="s">
        <v>91</v>
      </c>
      <c r="C21" s="1" t="s">
        <v>92</v>
      </c>
      <c r="D21" s="1" t="s">
        <v>60</v>
      </c>
      <c r="E21" s="1" t="s">
        <v>53</v>
      </c>
      <c r="F21" s="1" t="s">
        <v>72</v>
      </c>
      <c r="G21" s="1" t="s">
        <v>55</v>
      </c>
      <c r="H21" s="1" t="s">
        <v>56</v>
      </c>
      <c r="I21" s="2">
        <v>20.1346928691</v>
      </c>
      <c r="J21" s="2">
        <v>18.649999999999999</v>
      </c>
      <c r="K21" s="2">
        <f t="shared" si="8"/>
        <v>16.490000000000002</v>
      </c>
      <c r="L21" s="2">
        <f t="shared" si="9"/>
        <v>2.16</v>
      </c>
      <c r="N21" s="4">
        <v>4.0999999999999996</v>
      </c>
      <c r="O21" s="5">
        <v>8032.4124999999995</v>
      </c>
      <c r="P21" s="6">
        <v>12.39</v>
      </c>
      <c r="Q21" s="5">
        <v>19069.758750000001</v>
      </c>
      <c r="AL21" s="5" t="str">
        <f t="shared" si="2"/>
        <v/>
      </c>
      <c r="AM21" s="3">
        <v>0.86</v>
      </c>
      <c r="AN21" s="5">
        <f t="shared" si="3"/>
        <v>4015.34</v>
      </c>
      <c r="AP21" s="5" t="str">
        <f t="shared" si="4"/>
        <v/>
      </c>
      <c r="AQ21" s="2">
        <v>1.3</v>
      </c>
      <c r="AS21" s="5">
        <f t="shared" si="5"/>
        <v>27102.171249999999</v>
      </c>
      <c r="AT21" s="11">
        <f t="shared" si="6"/>
        <v>0.92079052423182495</v>
      </c>
      <c r="AU21" s="5">
        <f t="shared" si="7"/>
        <v>920.79052423182497</v>
      </c>
    </row>
    <row r="22" spans="1:47" x14ac:dyDescent="0.25">
      <c r="A22" s="1" t="s">
        <v>93</v>
      </c>
      <c r="B22" s="1" t="s">
        <v>94</v>
      </c>
      <c r="C22" s="1" t="s">
        <v>95</v>
      </c>
      <c r="D22" s="1" t="s">
        <v>60</v>
      </c>
      <c r="E22" s="1" t="s">
        <v>53</v>
      </c>
      <c r="F22" s="1" t="s">
        <v>72</v>
      </c>
      <c r="G22" s="1" t="s">
        <v>55</v>
      </c>
      <c r="H22" s="1" t="s">
        <v>56</v>
      </c>
      <c r="I22" s="2">
        <v>19.889917346699999</v>
      </c>
      <c r="J22" s="2">
        <v>18.3</v>
      </c>
      <c r="K22" s="2">
        <f t="shared" si="8"/>
        <v>17.059999999999999</v>
      </c>
      <c r="L22" s="2">
        <f t="shared" si="9"/>
        <v>1.24</v>
      </c>
      <c r="N22" s="4">
        <v>4.05</v>
      </c>
      <c r="O22" s="5">
        <v>7934.4562499999993</v>
      </c>
      <c r="P22" s="6">
        <v>8.93</v>
      </c>
      <c r="Q22" s="5">
        <v>13744.38625</v>
      </c>
      <c r="R22" s="7">
        <v>1.76</v>
      </c>
      <c r="S22" s="5">
        <v>2157.54</v>
      </c>
      <c r="Z22" s="9">
        <v>1.55</v>
      </c>
      <c r="AA22" s="5">
        <v>228.01275000000001</v>
      </c>
      <c r="AB22" s="10">
        <v>0.77</v>
      </c>
      <c r="AC22" s="5">
        <v>101.94511249999999</v>
      </c>
      <c r="AL22" s="5" t="str">
        <f t="shared" si="2"/>
        <v/>
      </c>
      <c r="AM22" s="3">
        <v>0.5</v>
      </c>
      <c r="AN22" s="5">
        <f t="shared" si="3"/>
        <v>2334.5</v>
      </c>
      <c r="AP22" s="5" t="str">
        <f t="shared" si="4"/>
        <v/>
      </c>
      <c r="AQ22" s="2">
        <v>0.74</v>
      </c>
      <c r="AS22" s="5">
        <f t="shared" si="5"/>
        <v>24166.340362500003</v>
      </c>
      <c r="AT22" s="11">
        <f t="shared" si="6"/>
        <v>0.82104629204389246</v>
      </c>
      <c r="AU22" s="5">
        <f t="shared" si="7"/>
        <v>821.04629204389244</v>
      </c>
    </row>
    <row r="23" spans="1:47" x14ac:dyDescent="0.25">
      <c r="A23" s="1" t="s">
        <v>96</v>
      </c>
      <c r="B23" s="1" t="s">
        <v>97</v>
      </c>
      <c r="C23" s="1" t="s">
        <v>98</v>
      </c>
      <c r="D23" s="1" t="s">
        <v>65</v>
      </c>
      <c r="E23" s="1" t="s">
        <v>89</v>
      </c>
      <c r="F23" s="1" t="s">
        <v>72</v>
      </c>
      <c r="G23" s="1" t="s">
        <v>55</v>
      </c>
      <c r="H23" s="1" t="s">
        <v>56</v>
      </c>
      <c r="I23" s="2">
        <v>111.58609914500001</v>
      </c>
      <c r="J23" s="2">
        <v>38.39</v>
      </c>
      <c r="K23" s="2">
        <f t="shared" si="8"/>
        <v>29.230000000000004</v>
      </c>
      <c r="L23" s="2">
        <f t="shared" si="9"/>
        <v>9.16</v>
      </c>
      <c r="M23" s="3">
        <v>9.16</v>
      </c>
      <c r="N23" s="4">
        <v>0.76</v>
      </c>
      <c r="O23" s="5">
        <v>1488.9349999999999</v>
      </c>
      <c r="P23" s="6">
        <v>19.64</v>
      </c>
      <c r="Q23" s="5">
        <v>30228.415000000001</v>
      </c>
      <c r="R23" s="7">
        <v>8.83</v>
      </c>
      <c r="S23" s="5">
        <v>10824.47625</v>
      </c>
      <c r="AL23" s="5" t="str">
        <f t="shared" si="2"/>
        <v/>
      </c>
      <c r="AN23" s="5" t="str">
        <f t="shared" si="3"/>
        <v/>
      </c>
      <c r="AP23" s="5" t="str">
        <f t="shared" si="4"/>
        <v/>
      </c>
      <c r="AS23" s="5">
        <f t="shared" si="5"/>
        <v>42541.826249999998</v>
      </c>
      <c r="AT23" s="11">
        <f t="shared" si="6"/>
        <v>1.4453495306032615</v>
      </c>
      <c r="AU23" s="5">
        <f t="shared" si="7"/>
        <v>1445.3495306032617</v>
      </c>
    </row>
    <row r="24" spans="1:47" x14ac:dyDescent="0.25">
      <c r="A24" s="1" t="s">
        <v>96</v>
      </c>
      <c r="B24" s="1" t="s">
        <v>97</v>
      </c>
      <c r="C24" s="1" t="s">
        <v>98</v>
      </c>
      <c r="D24" s="1" t="s">
        <v>65</v>
      </c>
      <c r="E24" s="1" t="s">
        <v>99</v>
      </c>
      <c r="F24" s="1" t="s">
        <v>72</v>
      </c>
      <c r="G24" s="1" t="s">
        <v>55</v>
      </c>
      <c r="H24" s="1" t="s">
        <v>56</v>
      </c>
      <c r="I24" s="2">
        <v>111.58609914500001</v>
      </c>
      <c r="J24" s="2">
        <v>40</v>
      </c>
      <c r="K24" s="2">
        <f t="shared" si="8"/>
        <v>15.07</v>
      </c>
      <c r="L24" s="2">
        <f t="shared" si="9"/>
        <v>24.93</v>
      </c>
      <c r="M24" s="3">
        <v>24.93</v>
      </c>
      <c r="N24" s="4">
        <v>3.69</v>
      </c>
      <c r="O24" s="5">
        <v>7229.1712500000003</v>
      </c>
      <c r="P24" s="6">
        <v>11.38</v>
      </c>
      <c r="Q24" s="5">
        <v>17515.2425</v>
      </c>
      <c r="AL24" s="5" t="str">
        <f t="shared" si="2"/>
        <v/>
      </c>
      <c r="AN24" s="5" t="str">
        <f t="shared" si="3"/>
        <v/>
      </c>
      <c r="AP24" s="5" t="str">
        <f t="shared" si="4"/>
        <v/>
      </c>
      <c r="AS24" s="5">
        <f t="shared" si="5"/>
        <v>24744.41375</v>
      </c>
      <c r="AT24" s="11">
        <f t="shared" si="6"/>
        <v>0.840686212868339</v>
      </c>
      <c r="AU24" s="5">
        <f t="shared" si="7"/>
        <v>840.686212868339</v>
      </c>
    </row>
    <row r="25" spans="1:47" x14ac:dyDescent="0.25">
      <c r="A25" s="1" t="s">
        <v>96</v>
      </c>
      <c r="B25" s="1" t="s">
        <v>97</v>
      </c>
      <c r="C25" s="1" t="s">
        <v>98</v>
      </c>
      <c r="D25" s="1" t="s">
        <v>65</v>
      </c>
      <c r="E25" s="1" t="s">
        <v>100</v>
      </c>
      <c r="F25" s="1" t="s">
        <v>72</v>
      </c>
      <c r="G25" s="1" t="s">
        <v>55</v>
      </c>
      <c r="H25" s="1" t="s">
        <v>56</v>
      </c>
      <c r="I25" s="2">
        <v>111.58609914500001</v>
      </c>
      <c r="J25" s="2">
        <v>29.21</v>
      </c>
      <c r="K25" s="2">
        <f t="shared" si="8"/>
        <v>26.49</v>
      </c>
      <c r="L25" s="2">
        <f t="shared" si="9"/>
        <v>2.7199999999999998</v>
      </c>
      <c r="N25" s="4">
        <v>5.54</v>
      </c>
      <c r="O25" s="5">
        <v>10853.5525</v>
      </c>
      <c r="P25" s="6">
        <v>18.63</v>
      </c>
      <c r="Q25" s="5">
        <v>28673.89875</v>
      </c>
      <c r="R25" s="7">
        <v>1.41</v>
      </c>
      <c r="S25" s="5">
        <v>1728.4837500000001</v>
      </c>
      <c r="AB25" s="10">
        <v>0.91</v>
      </c>
      <c r="AC25" s="5">
        <v>120.4805875</v>
      </c>
      <c r="AL25" s="5" t="str">
        <f t="shared" si="2"/>
        <v/>
      </c>
      <c r="AM25" s="3">
        <v>1.0900000000000001</v>
      </c>
      <c r="AN25" s="5">
        <f t="shared" si="3"/>
        <v>5089.21</v>
      </c>
      <c r="AP25" s="5" t="str">
        <f t="shared" si="4"/>
        <v/>
      </c>
      <c r="AQ25" s="2">
        <v>1.63</v>
      </c>
      <c r="AS25" s="5">
        <f t="shared" si="5"/>
        <v>41376.4155875</v>
      </c>
      <c r="AT25" s="11">
        <f t="shared" si="6"/>
        <v>1.405754950339928</v>
      </c>
      <c r="AU25" s="5">
        <f t="shared" si="7"/>
        <v>1405.754950339928</v>
      </c>
    </row>
    <row r="26" spans="1:47" x14ac:dyDescent="0.25">
      <c r="A26" s="1" t="s">
        <v>101</v>
      </c>
      <c r="B26" s="1" t="s">
        <v>102</v>
      </c>
      <c r="C26" s="1" t="s">
        <v>98</v>
      </c>
      <c r="D26" s="1" t="s">
        <v>65</v>
      </c>
      <c r="E26" s="1" t="s">
        <v>100</v>
      </c>
      <c r="F26" s="1" t="s">
        <v>72</v>
      </c>
      <c r="G26" s="1" t="s">
        <v>55</v>
      </c>
      <c r="H26" s="1" t="s">
        <v>56</v>
      </c>
      <c r="I26" s="2">
        <v>7.8639980461399999</v>
      </c>
      <c r="J26" s="2">
        <v>7.55</v>
      </c>
      <c r="K26" s="2">
        <f t="shared" si="8"/>
        <v>7.5600000000000005</v>
      </c>
      <c r="L26" s="2">
        <f t="shared" si="9"/>
        <v>0</v>
      </c>
      <c r="Z26" s="9">
        <v>4.33</v>
      </c>
      <c r="AA26" s="5">
        <v>636.96465000000012</v>
      </c>
      <c r="AB26" s="10">
        <v>3.23</v>
      </c>
      <c r="AC26" s="5">
        <v>427.63988749999999</v>
      </c>
      <c r="AL26" s="5" t="str">
        <f t="shared" si="2"/>
        <v/>
      </c>
      <c r="AN26" s="5" t="str">
        <f t="shared" si="3"/>
        <v/>
      </c>
      <c r="AP26" s="5" t="str">
        <f t="shared" si="4"/>
        <v/>
      </c>
      <c r="AS26" s="5">
        <f t="shared" si="5"/>
        <v>1064.6045375000001</v>
      </c>
      <c r="AT26" s="11">
        <f t="shared" si="6"/>
        <v>3.6169713531132845E-2</v>
      </c>
      <c r="AU26" s="5">
        <f t="shared" si="7"/>
        <v>36.169713531132842</v>
      </c>
    </row>
    <row r="27" spans="1:47" x14ac:dyDescent="0.25">
      <c r="A27" s="1" t="s">
        <v>103</v>
      </c>
      <c r="B27" s="1" t="s">
        <v>104</v>
      </c>
      <c r="C27" s="1" t="s">
        <v>105</v>
      </c>
      <c r="D27" s="1" t="s">
        <v>60</v>
      </c>
      <c r="E27" s="1" t="s">
        <v>68</v>
      </c>
      <c r="F27" s="1" t="s">
        <v>72</v>
      </c>
      <c r="G27" s="1" t="s">
        <v>55</v>
      </c>
      <c r="H27" s="1" t="s">
        <v>56</v>
      </c>
      <c r="I27" s="2">
        <v>39.8424165148</v>
      </c>
      <c r="J27" s="2">
        <v>38.92</v>
      </c>
      <c r="K27" s="2">
        <f t="shared" si="8"/>
        <v>36.489999999999995</v>
      </c>
      <c r="L27" s="2">
        <f t="shared" si="9"/>
        <v>2.4299999999999997</v>
      </c>
      <c r="N27" s="4">
        <v>3.84</v>
      </c>
      <c r="O27" s="5">
        <v>7523.04</v>
      </c>
      <c r="P27" s="6">
        <v>21.81</v>
      </c>
      <c r="Q27" s="5">
        <v>33568.316250000003</v>
      </c>
      <c r="R27" s="7">
        <v>10.84</v>
      </c>
      <c r="S27" s="5">
        <v>13288.485000000001</v>
      </c>
      <c r="AL27" s="5" t="str">
        <f t="shared" si="2"/>
        <v/>
      </c>
      <c r="AM27" s="3">
        <v>0.97</v>
      </c>
      <c r="AN27" s="5">
        <f t="shared" si="3"/>
        <v>4528.93</v>
      </c>
      <c r="AP27" s="5" t="str">
        <f t="shared" si="4"/>
        <v/>
      </c>
      <c r="AQ27" s="2">
        <v>1.46</v>
      </c>
      <c r="AS27" s="5">
        <f t="shared" si="5"/>
        <v>54379.841250000005</v>
      </c>
      <c r="AT27" s="11">
        <f t="shared" si="6"/>
        <v>1.847543581300001</v>
      </c>
      <c r="AU27" s="5">
        <f t="shared" si="7"/>
        <v>1847.5435813000011</v>
      </c>
    </row>
    <row r="28" spans="1:47" x14ac:dyDescent="0.25">
      <c r="A28" s="1" t="s">
        <v>106</v>
      </c>
      <c r="B28" s="1" t="s">
        <v>104</v>
      </c>
      <c r="C28" s="1" t="s">
        <v>105</v>
      </c>
      <c r="D28" s="1" t="s">
        <v>60</v>
      </c>
      <c r="E28" s="1" t="s">
        <v>66</v>
      </c>
      <c r="F28" s="1" t="s">
        <v>72</v>
      </c>
      <c r="G28" s="1" t="s">
        <v>55</v>
      </c>
      <c r="H28" s="1" t="s">
        <v>56</v>
      </c>
      <c r="I28" s="2">
        <v>39.935718416199997</v>
      </c>
      <c r="J28" s="2">
        <v>39.93</v>
      </c>
      <c r="K28" s="2">
        <f t="shared" si="8"/>
        <v>34.36</v>
      </c>
      <c r="L28" s="2">
        <f t="shared" si="9"/>
        <v>5.57</v>
      </c>
      <c r="M28" s="3">
        <v>3.57</v>
      </c>
      <c r="N28" s="4">
        <v>5.68</v>
      </c>
      <c r="O28" s="5">
        <v>11127.83</v>
      </c>
      <c r="P28" s="6">
        <v>22.65</v>
      </c>
      <c r="Q28" s="5">
        <v>34861.181249999987</v>
      </c>
      <c r="R28" s="7">
        <v>6.03</v>
      </c>
      <c r="S28" s="5">
        <v>7392.0262499999999</v>
      </c>
      <c r="AL28" s="5" t="str">
        <f t="shared" si="2"/>
        <v/>
      </c>
      <c r="AM28" s="3">
        <v>0.8</v>
      </c>
      <c r="AN28" s="5">
        <f t="shared" si="3"/>
        <v>3735.2000000000003</v>
      </c>
      <c r="AP28" s="5" t="str">
        <f t="shared" si="4"/>
        <v/>
      </c>
      <c r="AQ28" s="2">
        <v>1.2</v>
      </c>
      <c r="AS28" s="5">
        <f t="shared" si="5"/>
        <v>53381.037499999991</v>
      </c>
      <c r="AT28" s="11">
        <f t="shared" si="6"/>
        <v>1.8136094355784758</v>
      </c>
      <c r="AU28" s="5">
        <f t="shared" si="7"/>
        <v>1813.6094355784758</v>
      </c>
    </row>
    <row r="29" spans="1:47" x14ac:dyDescent="0.25">
      <c r="A29" s="1" t="s">
        <v>107</v>
      </c>
      <c r="B29" s="1" t="s">
        <v>108</v>
      </c>
      <c r="C29" s="1" t="s">
        <v>109</v>
      </c>
      <c r="D29" s="1" t="s">
        <v>65</v>
      </c>
      <c r="E29" s="1" t="s">
        <v>61</v>
      </c>
      <c r="F29" s="1" t="s">
        <v>72</v>
      </c>
      <c r="G29" s="1" t="s">
        <v>55</v>
      </c>
      <c r="H29" s="1" t="s">
        <v>56</v>
      </c>
      <c r="I29" s="2">
        <v>39.955824108000002</v>
      </c>
      <c r="J29" s="2">
        <v>36.880000000000003</v>
      </c>
      <c r="K29" s="2">
        <f t="shared" si="8"/>
        <v>35.81</v>
      </c>
      <c r="L29" s="2">
        <f t="shared" si="9"/>
        <v>1.07</v>
      </c>
      <c r="N29" s="4">
        <v>5.79</v>
      </c>
      <c r="O29" s="5">
        <v>11343.33375</v>
      </c>
      <c r="P29" s="6">
        <v>17.95</v>
      </c>
      <c r="Q29" s="5">
        <v>27627.293750000001</v>
      </c>
      <c r="R29" s="7">
        <v>10.71</v>
      </c>
      <c r="S29" s="5">
        <v>13129.12125</v>
      </c>
      <c r="T29" s="8">
        <v>1.36</v>
      </c>
      <c r="U29" s="5">
        <v>500.15699999999998</v>
      </c>
      <c r="AL29" s="5" t="str">
        <f t="shared" si="2"/>
        <v/>
      </c>
      <c r="AM29" s="3">
        <v>0.43</v>
      </c>
      <c r="AN29" s="5">
        <f t="shared" si="3"/>
        <v>2007.67</v>
      </c>
      <c r="AP29" s="5" t="str">
        <f t="shared" si="4"/>
        <v/>
      </c>
      <c r="AQ29" s="2">
        <v>0.64</v>
      </c>
      <c r="AS29" s="5">
        <f t="shared" si="5"/>
        <v>52599.905749999998</v>
      </c>
      <c r="AT29" s="11">
        <f t="shared" si="6"/>
        <v>1.7870706499239275</v>
      </c>
      <c r="AU29" s="5">
        <f t="shared" si="7"/>
        <v>1787.0706499239275</v>
      </c>
    </row>
    <row r="30" spans="1:47" x14ac:dyDescent="0.25">
      <c r="A30" s="1" t="s">
        <v>110</v>
      </c>
      <c r="B30" s="1" t="s">
        <v>97</v>
      </c>
      <c r="C30" s="1" t="s">
        <v>98</v>
      </c>
      <c r="D30" s="1" t="s">
        <v>65</v>
      </c>
      <c r="E30" s="1" t="s">
        <v>69</v>
      </c>
      <c r="F30" s="1" t="s">
        <v>72</v>
      </c>
      <c r="G30" s="1" t="s">
        <v>55</v>
      </c>
      <c r="H30" s="1" t="s">
        <v>56</v>
      </c>
      <c r="I30" s="2">
        <v>38.873866637699997</v>
      </c>
      <c r="J30" s="2">
        <v>35.96</v>
      </c>
      <c r="K30" s="2">
        <f t="shared" si="8"/>
        <v>35.96</v>
      </c>
      <c r="L30" s="2">
        <f t="shared" si="9"/>
        <v>0</v>
      </c>
      <c r="N30" s="4">
        <v>6.53</v>
      </c>
      <c r="O30" s="5">
        <v>12793.08625</v>
      </c>
      <c r="P30" s="6">
        <v>27.5</v>
      </c>
      <c r="Q30" s="5">
        <v>42325.9375</v>
      </c>
      <c r="R30" s="7">
        <v>1.93</v>
      </c>
      <c r="S30" s="5">
        <v>2365.9387499999998</v>
      </c>
      <c r="AL30" s="5" t="str">
        <f t="shared" si="2"/>
        <v/>
      </c>
      <c r="AN30" s="5" t="str">
        <f t="shared" si="3"/>
        <v/>
      </c>
      <c r="AP30" s="5" t="str">
        <f t="shared" si="4"/>
        <v/>
      </c>
      <c r="AS30" s="5">
        <f t="shared" si="5"/>
        <v>57484.962500000001</v>
      </c>
      <c r="AT30" s="11">
        <f t="shared" si="6"/>
        <v>1.9530394176747665</v>
      </c>
      <c r="AU30" s="5">
        <f t="shared" si="7"/>
        <v>1953.0394176747664</v>
      </c>
    </row>
    <row r="31" spans="1:47" x14ac:dyDescent="0.25">
      <c r="A31" s="1" t="s">
        <v>111</v>
      </c>
      <c r="B31" s="1" t="s">
        <v>97</v>
      </c>
      <c r="C31" s="1" t="s">
        <v>98</v>
      </c>
      <c r="D31" s="1" t="s">
        <v>65</v>
      </c>
      <c r="E31" s="1" t="s">
        <v>69</v>
      </c>
      <c r="F31" s="1" t="s">
        <v>72</v>
      </c>
      <c r="G31" s="1" t="s">
        <v>55</v>
      </c>
      <c r="H31" s="1" t="s">
        <v>56</v>
      </c>
      <c r="I31" s="2">
        <v>0.98865583838000004</v>
      </c>
      <c r="J31" s="2">
        <v>0.54</v>
      </c>
      <c r="K31" s="2">
        <f t="shared" si="8"/>
        <v>0.54</v>
      </c>
      <c r="L31" s="2">
        <f t="shared" si="9"/>
        <v>0</v>
      </c>
      <c r="P31" s="6">
        <v>0.54</v>
      </c>
      <c r="Q31" s="5">
        <v>831.12750000000005</v>
      </c>
      <c r="AL31" s="5" t="str">
        <f t="shared" si="2"/>
        <v/>
      </c>
      <c r="AN31" s="5" t="str">
        <f t="shared" si="3"/>
        <v/>
      </c>
      <c r="AP31" s="5" t="str">
        <f t="shared" si="4"/>
        <v/>
      </c>
      <c r="AS31" s="5">
        <f t="shared" si="5"/>
        <v>831.12750000000005</v>
      </c>
      <c r="AT31" s="11">
        <f t="shared" si="6"/>
        <v>2.8237380664786631E-2</v>
      </c>
      <c r="AU31" s="5">
        <f t="shared" si="7"/>
        <v>28.237380664786635</v>
      </c>
    </row>
    <row r="32" spans="1:47" x14ac:dyDescent="0.25">
      <c r="A32" s="1" t="s">
        <v>112</v>
      </c>
      <c r="B32" s="1" t="s">
        <v>113</v>
      </c>
      <c r="C32" s="1" t="s">
        <v>59</v>
      </c>
      <c r="D32" s="1" t="s">
        <v>60</v>
      </c>
      <c r="E32" s="1" t="s">
        <v>73</v>
      </c>
      <c r="F32" s="1" t="s">
        <v>114</v>
      </c>
      <c r="G32" s="1" t="s">
        <v>55</v>
      </c>
      <c r="H32" s="1" t="s">
        <v>56</v>
      </c>
      <c r="I32" s="2">
        <v>40.3177495451</v>
      </c>
      <c r="J32" s="2">
        <v>40.31</v>
      </c>
      <c r="K32" s="2">
        <f t="shared" si="8"/>
        <v>3.77</v>
      </c>
      <c r="L32" s="2">
        <f t="shared" si="9"/>
        <v>0</v>
      </c>
      <c r="T32" s="8">
        <v>3.77</v>
      </c>
      <c r="U32" s="5">
        <v>1386.4646250000001</v>
      </c>
      <c r="AL32" s="5" t="str">
        <f t="shared" si="2"/>
        <v/>
      </c>
      <c r="AN32" s="5" t="str">
        <f t="shared" si="3"/>
        <v/>
      </c>
      <c r="AP32" s="5" t="str">
        <f t="shared" si="4"/>
        <v/>
      </c>
      <c r="AS32" s="5">
        <f t="shared" si="5"/>
        <v>1386.4646250000001</v>
      </c>
      <c r="AT32" s="11">
        <f t="shared" si="6"/>
        <v>4.7104841789479525E-2</v>
      </c>
      <c r="AU32" s="5">
        <f t="shared" si="7"/>
        <v>47.104841789479529</v>
      </c>
    </row>
    <row r="33" spans="1:47" x14ac:dyDescent="0.25">
      <c r="A33" s="1" t="s">
        <v>115</v>
      </c>
      <c r="B33" s="1" t="s">
        <v>116</v>
      </c>
      <c r="C33" s="1" t="s">
        <v>98</v>
      </c>
      <c r="D33" s="1" t="s">
        <v>65</v>
      </c>
      <c r="E33" s="1" t="s">
        <v>76</v>
      </c>
      <c r="F33" s="1" t="s">
        <v>114</v>
      </c>
      <c r="G33" s="1" t="s">
        <v>55</v>
      </c>
      <c r="H33" s="1" t="s">
        <v>56</v>
      </c>
      <c r="I33" s="2">
        <v>35.262839763700001</v>
      </c>
      <c r="J33" s="2">
        <v>20.329999999999998</v>
      </c>
      <c r="K33" s="2">
        <f t="shared" si="8"/>
        <v>3.46</v>
      </c>
      <c r="L33" s="2">
        <f t="shared" si="9"/>
        <v>0.05</v>
      </c>
      <c r="M33" s="3">
        <v>0.05</v>
      </c>
      <c r="R33" s="7">
        <v>2.17</v>
      </c>
      <c r="S33" s="5">
        <v>2660.1487499999998</v>
      </c>
      <c r="T33" s="8">
        <v>1.29</v>
      </c>
      <c r="U33" s="5">
        <v>474.41362500000002</v>
      </c>
      <c r="AL33" s="5" t="str">
        <f t="shared" si="2"/>
        <v/>
      </c>
      <c r="AN33" s="5" t="str">
        <f t="shared" si="3"/>
        <v/>
      </c>
      <c r="AP33" s="5" t="str">
        <f t="shared" si="4"/>
        <v/>
      </c>
      <c r="AS33" s="5">
        <f t="shared" si="5"/>
        <v>3134.562375</v>
      </c>
      <c r="AT33" s="11">
        <f t="shared" si="6"/>
        <v>0.10649609235693999</v>
      </c>
      <c r="AU33" s="5">
        <f t="shared" si="7"/>
        <v>106.49609235694</v>
      </c>
    </row>
    <row r="34" spans="1:47" x14ac:dyDescent="0.25">
      <c r="A34" s="1" t="s">
        <v>117</v>
      </c>
      <c r="B34" s="1" t="s">
        <v>118</v>
      </c>
      <c r="C34" s="1" t="s">
        <v>119</v>
      </c>
      <c r="D34" s="1" t="s">
        <v>60</v>
      </c>
      <c r="E34" s="1" t="s">
        <v>76</v>
      </c>
      <c r="F34" s="1" t="s">
        <v>114</v>
      </c>
      <c r="G34" s="1" t="s">
        <v>55</v>
      </c>
      <c r="H34" s="1" t="s">
        <v>56</v>
      </c>
      <c r="I34" s="2">
        <v>40.186497246499997</v>
      </c>
      <c r="J34" s="2">
        <v>19.989999999999998</v>
      </c>
      <c r="K34" s="2">
        <f t="shared" si="8"/>
        <v>7.4</v>
      </c>
      <c r="L34" s="2">
        <f t="shared" si="9"/>
        <v>2.08</v>
      </c>
      <c r="M34" s="3">
        <v>2.08</v>
      </c>
      <c r="R34" s="7">
        <v>7.4</v>
      </c>
      <c r="S34" s="5">
        <v>9071.4750000000004</v>
      </c>
      <c r="AL34" s="5" t="str">
        <f t="shared" si="2"/>
        <v/>
      </c>
      <c r="AN34" s="5" t="str">
        <f t="shared" si="3"/>
        <v/>
      </c>
      <c r="AP34" s="5" t="str">
        <f t="shared" si="4"/>
        <v/>
      </c>
      <c r="AS34" s="5">
        <f t="shared" si="5"/>
        <v>9071.4750000000004</v>
      </c>
      <c r="AT34" s="11">
        <f t="shared" si="6"/>
        <v>0.30820144053240361</v>
      </c>
      <c r="AU34" s="5">
        <f t="shared" si="7"/>
        <v>308.20144053240364</v>
      </c>
    </row>
    <row r="35" spans="1:47" x14ac:dyDescent="0.25">
      <c r="A35" s="1" t="s">
        <v>120</v>
      </c>
      <c r="B35" s="1" t="s">
        <v>104</v>
      </c>
      <c r="C35" s="1" t="s">
        <v>105</v>
      </c>
      <c r="D35" s="1" t="s">
        <v>60</v>
      </c>
      <c r="E35" s="1" t="s">
        <v>83</v>
      </c>
      <c r="F35" s="1" t="s">
        <v>114</v>
      </c>
      <c r="G35" s="1" t="s">
        <v>55</v>
      </c>
      <c r="H35" s="1" t="s">
        <v>56</v>
      </c>
      <c r="I35" s="2">
        <v>161.26558639699999</v>
      </c>
      <c r="J35" s="2">
        <v>39.31</v>
      </c>
      <c r="K35" s="2">
        <f t="shared" si="8"/>
        <v>11.02</v>
      </c>
      <c r="L35" s="2">
        <f t="shared" si="9"/>
        <v>13.08</v>
      </c>
      <c r="M35" s="3">
        <v>13.08</v>
      </c>
      <c r="P35" s="6">
        <v>0.48</v>
      </c>
      <c r="Q35" s="5">
        <v>738.78</v>
      </c>
      <c r="R35" s="7">
        <v>6.13</v>
      </c>
      <c r="S35" s="5">
        <v>7514.6137500000004</v>
      </c>
      <c r="T35" s="8">
        <v>4.41</v>
      </c>
      <c r="U35" s="5">
        <v>1621.832625</v>
      </c>
      <c r="AL35" s="5" t="str">
        <f t="shared" si="2"/>
        <v/>
      </c>
      <c r="AN35" s="5" t="str">
        <f t="shared" si="3"/>
        <v/>
      </c>
      <c r="AP35" s="5" t="str">
        <f t="shared" si="4"/>
        <v/>
      </c>
      <c r="AS35" s="5">
        <f t="shared" si="5"/>
        <v>9875.226375000002</v>
      </c>
      <c r="AT35" s="11">
        <f t="shared" ref="AT35:AT66" si="10">(AS35/$AS$213)*100</f>
        <v>0.33550872315236352</v>
      </c>
      <c r="AU35" s="5">
        <f t="shared" si="7"/>
        <v>335.50872315236347</v>
      </c>
    </row>
    <row r="36" spans="1:47" x14ac:dyDescent="0.25">
      <c r="A36" s="1" t="s">
        <v>120</v>
      </c>
      <c r="B36" s="1" t="s">
        <v>104</v>
      </c>
      <c r="C36" s="1" t="s">
        <v>105</v>
      </c>
      <c r="D36" s="1" t="s">
        <v>60</v>
      </c>
      <c r="E36" s="1" t="s">
        <v>71</v>
      </c>
      <c r="F36" s="1" t="s">
        <v>114</v>
      </c>
      <c r="G36" s="1" t="s">
        <v>55</v>
      </c>
      <c r="H36" s="1" t="s">
        <v>56</v>
      </c>
      <c r="I36" s="2">
        <v>161.26558639699999</v>
      </c>
      <c r="J36" s="2">
        <v>40.28</v>
      </c>
      <c r="K36" s="2">
        <f t="shared" si="8"/>
        <v>14.870000000000001</v>
      </c>
      <c r="L36" s="2">
        <f t="shared" si="9"/>
        <v>0</v>
      </c>
      <c r="P36" s="6">
        <v>0.26</v>
      </c>
      <c r="Q36" s="5">
        <v>400.17250000000001</v>
      </c>
      <c r="R36" s="7">
        <v>10.49</v>
      </c>
      <c r="S36" s="5">
        <v>12859.428749999999</v>
      </c>
      <c r="T36" s="8">
        <v>4.12</v>
      </c>
      <c r="U36" s="5">
        <v>1515.1814999999999</v>
      </c>
      <c r="AL36" s="5" t="str">
        <f t="shared" si="2"/>
        <v/>
      </c>
      <c r="AN36" s="5" t="str">
        <f t="shared" si="3"/>
        <v/>
      </c>
      <c r="AP36" s="5" t="str">
        <f t="shared" si="4"/>
        <v/>
      </c>
      <c r="AS36" s="5">
        <f t="shared" si="5"/>
        <v>14774.78275</v>
      </c>
      <c r="AT36" s="11">
        <f t="shared" si="10"/>
        <v>0.50197011258955215</v>
      </c>
      <c r="AU36" s="5">
        <f t="shared" si="7"/>
        <v>501.97011258955212</v>
      </c>
    </row>
    <row r="37" spans="1:47" x14ac:dyDescent="0.25">
      <c r="A37" s="1" t="s">
        <v>120</v>
      </c>
      <c r="B37" s="1" t="s">
        <v>104</v>
      </c>
      <c r="C37" s="1" t="s">
        <v>105</v>
      </c>
      <c r="D37" s="1" t="s">
        <v>60</v>
      </c>
      <c r="E37" s="1" t="s">
        <v>88</v>
      </c>
      <c r="F37" s="1" t="s">
        <v>114</v>
      </c>
      <c r="G37" s="1" t="s">
        <v>55</v>
      </c>
      <c r="H37" s="1" t="s">
        <v>56</v>
      </c>
      <c r="I37" s="2">
        <v>161.26558639699999</v>
      </c>
      <c r="J37" s="2">
        <v>40.270000000000003</v>
      </c>
      <c r="K37" s="2">
        <f t="shared" si="8"/>
        <v>37.4</v>
      </c>
      <c r="L37" s="2">
        <f t="shared" si="9"/>
        <v>2.59</v>
      </c>
      <c r="M37" s="3">
        <v>2.59</v>
      </c>
      <c r="P37" s="6">
        <v>7.49</v>
      </c>
      <c r="Q37" s="5">
        <v>11528.046249999999</v>
      </c>
      <c r="R37" s="7">
        <v>29.04</v>
      </c>
      <c r="S37" s="5">
        <v>35599.410000000003</v>
      </c>
      <c r="T37" s="8">
        <v>0.87</v>
      </c>
      <c r="U37" s="5">
        <v>319.95337499999999</v>
      </c>
      <c r="AL37" s="5" t="str">
        <f t="shared" si="2"/>
        <v/>
      </c>
      <c r="AN37" s="5" t="str">
        <f t="shared" si="3"/>
        <v/>
      </c>
      <c r="AP37" s="5" t="str">
        <f t="shared" si="4"/>
        <v/>
      </c>
      <c r="AS37" s="5">
        <f t="shared" si="5"/>
        <v>47447.409625</v>
      </c>
      <c r="AT37" s="11">
        <f t="shared" si="10"/>
        <v>1.6120156860880985</v>
      </c>
      <c r="AU37" s="5">
        <f t="shared" si="7"/>
        <v>1612.0156860880984</v>
      </c>
    </row>
    <row r="38" spans="1:47" x14ac:dyDescent="0.25">
      <c r="A38" s="1" t="s">
        <v>120</v>
      </c>
      <c r="B38" s="1" t="s">
        <v>104</v>
      </c>
      <c r="C38" s="1" t="s">
        <v>105</v>
      </c>
      <c r="D38" s="1" t="s">
        <v>60</v>
      </c>
      <c r="E38" s="1" t="s">
        <v>84</v>
      </c>
      <c r="F38" s="1" t="s">
        <v>114</v>
      </c>
      <c r="G38" s="1" t="s">
        <v>55</v>
      </c>
      <c r="H38" s="1" t="s">
        <v>56</v>
      </c>
      <c r="I38" s="2">
        <v>161.26558639699999</v>
      </c>
      <c r="J38" s="2">
        <v>39.28</v>
      </c>
      <c r="K38" s="2">
        <f t="shared" si="8"/>
        <v>26.78</v>
      </c>
      <c r="L38" s="2">
        <f t="shared" si="9"/>
        <v>12.49</v>
      </c>
      <c r="M38" s="3">
        <v>12.49</v>
      </c>
      <c r="N38" s="4">
        <v>2.93</v>
      </c>
      <c r="O38" s="5">
        <v>5740.2362499999999</v>
      </c>
      <c r="P38" s="6">
        <v>14.95</v>
      </c>
      <c r="Q38" s="5">
        <v>23009.918750000001</v>
      </c>
      <c r="R38" s="7">
        <v>1.8</v>
      </c>
      <c r="S38" s="5">
        <v>2206.5749999999998</v>
      </c>
      <c r="Z38" s="9">
        <v>3.49</v>
      </c>
      <c r="AA38" s="5">
        <v>513.39645000000007</v>
      </c>
      <c r="AB38" s="10">
        <v>3.61</v>
      </c>
      <c r="AC38" s="5">
        <v>477.95046250000001</v>
      </c>
      <c r="AL38" s="5" t="str">
        <f t="shared" si="2"/>
        <v/>
      </c>
      <c r="AN38" s="5" t="str">
        <f t="shared" si="3"/>
        <v/>
      </c>
      <c r="AP38" s="5" t="str">
        <f t="shared" si="4"/>
        <v/>
      </c>
      <c r="AS38" s="5">
        <f t="shared" si="5"/>
        <v>31948.076912500001</v>
      </c>
      <c r="AT38" s="11">
        <f t="shared" si="10"/>
        <v>1.0854291420824647</v>
      </c>
      <c r="AU38" s="5">
        <f t="shared" si="7"/>
        <v>1085.4291420824645</v>
      </c>
    </row>
    <row r="39" spans="1:47" x14ac:dyDescent="0.25">
      <c r="A39" s="1" t="s">
        <v>121</v>
      </c>
      <c r="B39" s="1" t="s">
        <v>122</v>
      </c>
      <c r="C39" s="1" t="s">
        <v>119</v>
      </c>
      <c r="D39" s="1" t="s">
        <v>60</v>
      </c>
      <c r="E39" s="1" t="s">
        <v>89</v>
      </c>
      <c r="F39" s="1" t="s">
        <v>114</v>
      </c>
      <c r="G39" s="1" t="s">
        <v>55</v>
      </c>
      <c r="H39" s="1" t="s">
        <v>56</v>
      </c>
      <c r="I39" s="2">
        <v>155.53773448800001</v>
      </c>
      <c r="J39" s="2">
        <v>39.06</v>
      </c>
      <c r="K39" s="2">
        <f t="shared" si="8"/>
        <v>36.160000000000004</v>
      </c>
      <c r="L39" s="2">
        <f t="shared" si="9"/>
        <v>2.9</v>
      </c>
      <c r="N39" s="4">
        <v>1.8</v>
      </c>
      <c r="O39" s="5">
        <v>3526.4250000000002</v>
      </c>
      <c r="P39" s="6">
        <v>20.010000000000002</v>
      </c>
      <c r="Q39" s="5">
        <v>30797.891250000001</v>
      </c>
      <c r="R39" s="7">
        <v>11.63</v>
      </c>
      <c r="S39" s="5">
        <v>14256.92625</v>
      </c>
      <c r="T39" s="8">
        <v>2.72</v>
      </c>
      <c r="U39" s="5">
        <v>1000.314</v>
      </c>
      <c r="AL39" s="5" t="str">
        <f t="shared" si="2"/>
        <v/>
      </c>
      <c r="AM39" s="3">
        <v>1.1599999999999999</v>
      </c>
      <c r="AN39" s="5">
        <f t="shared" si="3"/>
        <v>5416.04</v>
      </c>
      <c r="AP39" s="5" t="str">
        <f t="shared" si="4"/>
        <v/>
      </c>
      <c r="AQ39" s="2">
        <v>1.74</v>
      </c>
      <c r="AS39" s="5">
        <f t="shared" si="5"/>
        <v>49581.556500000006</v>
      </c>
      <c r="AT39" s="11">
        <f t="shared" si="10"/>
        <v>1.6845228738588556</v>
      </c>
      <c r="AU39" s="5">
        <f t="shared" si="7"/>
        <v>1684.5228738588555</v>
      </c>
    </row>
    <row r="40" spans="1:47" x14ac:dyDescent="0.25">
      <c r="A40" s="1" t="s">
        <v>121</v>
      </c>
      <c r="B40" s="1" t="s">
        <v>122</v>
      </c>
      <c r="C40" s="1" t="s">
        <v>119</v>
      </c>
      <c r="D40" s="1" t="s">
        <v>60</v>
      </c>
      <c r="E40" s="1" t="s">
        <v>99</v>
      </c>
      <c r="F40" s="1" t="s">
        <v>114</v>
      </c>
      <c r="G40" s="1" t="s">
        <v>55</v>
      </c>
      <c r="H40" s="1" t="s">
        <v>56</v>
      </c>
      <c r="I40" s="2">
        <v>155.53773448800001</v>
      </c>
      <c r="J40" s="2">
        <v>40.29</v>
      </c>
      <c r="K40" s="2">
        <f t="shared" si="8"/>
        <v>33.03</v>
      </c>
      <c r="L40" s="2">
        <f t="shared" si="9"/>
        <v>6.97</v>
      </c>
      <c r="M40" s="3">
        <v>4.42</v>
      </c>
      <c r="N40" s="4">
        <v>9.86</v>
      </c>
      <c r="O40" s="5">
        <v>19316.9725</v>
      </c>
      <c r="P40" s="6">
        <v>15.28</v>
      </c>
      <c r="Q40" s="5">
        <v>23517.83</v>
      </c>
      <c r="R40" s="7">
        <v>7.89</v>
      </c>
      <c r="S40" s="5">
        <v>9672.1537499999995</v>
      </c>
      <c r="AL40" s="5" t="str">
        <f t="shared" si="2"/>
        <v/>
      </c>
      <c r="AM40" s="3">
        <v>1.02</v>
      </c>
      <c r="AN40" s="5">
        <f t="shared" si="3"/>
        <v>4762.38</v>
      </c>
      <c r="AP40" s="5" t="str">
        <f t="shared" si="4"/>
        <v/>
      </c>
      <c r="AQ40" s="2">
        <v>1.53</v>
      </c>
      <c r="AS40" s="5">
        <f t="shared" si="5"/>
        <v>52506.956250000003</v>
      </c>
      <c r="AT40" s="11">
        <f t="shared" si="10"/>
        <v>1.7839127103609824</v>
      </c>
      <c r="AU40" s="5">
        <f t="shared" si="7"/>
        <v>1783.9127103609826</v>
      </c>
    </row>
    <row r="41" spans="1:47" x14ac:dyDescent="0.25">
      <c r="A41" s="1" t="s">
        <v>121</v>
      </c>
      <c r="B41" s="1" t="s">
        <v>122</v>
      </c>
      <c r="C41" s="1" t="s">
        <v>119</v>
      </c>
      <c r="D41" s="1" t="s">
        <v>60</v>
      </c>
      <c r="E41" s="1" t="s">
        <v>53</v>
      </c>
      <c r="F41" s="1" t="s">
        <v>114</v>
      </c>
      <c r="G41" s="1" t="s">
        <v>55</v>
      </c>
      <c r="H41" s="1" t="s">
        <v>56</v>
      </c>
      <c r="I41" s="2">
        <v>155.53773448800001</v>
      </c>
      <c r="J41" s="2">
        <v>33.65</v>
      </c>
      <c r="K41" s="2">
        <f t="shared" si="8"/>
        <v>33.65</v>
      </c>
      <c r="L41" s="2">
        <f t="shared" si="9"/>
        <v>0</v>
      </c>
      <c r="P41" s="6">
        <v>20.149999999999999</v>
      </c>
      <c r="Q41" s="5">
        <v>31013.368750000001</v>
      </c>
      <c r="R41" s="7">
        <v>11.03</v>
      </c>
      <c r="S41" s="5">
        <v>13521.401250000001</v>
      </c>
      <c r="T41" s="8">
        <v>0.97</v>
      </c>
      <c r="U41" s="5">
        <v>356.729625</v>
      </c>
      <c r="Z41" s="9">
        <v>7.0000000000000007E-2</v>
      </c>
      <c r="AA41" s="5">
        <v>10.29735</v>
      </c>
      <c r="AB41" s="10">
        <v>1.43</v>
      </c>
      <c r="AC41" s="5">
        <v>189.3266375</v>
      </c>
      <c r="AL41" s="5" t="str">
        <f t="shared" si="2"/>
        <v/>
      </c>
      <c r="AN41" s="5" t="str">
        <f t="shared" si="3"/>
        <v/>
      </c>
      <c r="AP41" s="5" t="str">
        <f t="shared" si="4"/>
        <v/>
      </c>
      <c r="AS41" s="5">
        <f t="shared" si="5"/>
        <v>45091.123612500007</v>
      </c>
      <c r="AT41" s="11">
        <f t="shared" si="10"/>
        <v>1.5319613682005608</v>
      </c>
      <c r="AU41" s="5">
        <f t="shared" si="7"/>
        <v>1531.9613682005609</v>
      </c>
    </row>
    <row r="42" spans="1:47" x14ac:dyDescent="0.25">
      <c r="A42" s="1" t="s">
        <v>121</v>
      </c>
      <c r="B42" s="1" t="s">
        <v>122</v>
      </c>
      <c r="C42" s="1" t="s">
        <v>119</v>
      </c>
      <c r="D42" s="1" t="s">
        <v>60</v>
      </c>
      <c r="E42" s="1" t="s">
        <v>100</v>
      </c>
      <c r="F42" s="1" t="s">
        <v>114</v>
      </c>
      <c r="G42" s="1" t="s">
        <v>55</v>
      </c>
      <c r="H42" s="1" t="s">
        <v>56</v>
      </c>
      <c r="I42" s="2">
        <v>155.53773448800001</v>
      </c>
      <c r="J42" s="2">
        <v>36.19</v>
      </c>
      <c r="K42" s="2">
        <f t="shared" si="8"/>
        <v>36.19</v>
      </c>
      <c r="L42" s="2">
        <f t="shared" si="9"/>
        <v>0</v>
      </c>
      <c r="P42" s="6">
        <v>12.52</v>
      </c>
      <c r="Q42" s="5">
        <v>19269.845000000001</v>
      </c>
      <c r="R42" s="7">
        <v>14.06</v>
      </c>
      <c r="S42" s="5">
        <v>17235.802500000002</v>
      </c>
      <c r="T42" s="8">
        <v>9.2899999999999991</v>
      </c>
      <c r="U42" s="5">
        <v>3416.513625</v>
      </c>
      <c r="AB42" s="10">
        <v>0.32</v>
      </c>
      <c r="AC42" s="5">
        <v>42.366799999999998</v>
      </c>
      <c r="AL42" s="5" t="str">
        <f t="shared" si="2"/>
        <v/>
      </c>
      <c r="AN42" s="5" t="str">
        <f t="shared" si="3"/>
        <v/>
      </c>
      <c r="AP42" s="5" t="str">
        <f t="shared" si="4"/>
        <v/>
      </c>
      <c r="AS42" s="5">
        <f t="shared" si="5"/>
        <v>39964.527925000009</v>
      </c>
      <c r="AT42" s="11">
        <f t="shared" si="10"/>
        <v>1.3577863662395007</v>
      </c>
      <c r="AU42" s="5">
        <f t="shared" si="7"/>
        <v>1357.7863662395007</v>
      </c>
    </row>
    <row r="43" spans="1:47" x14ac:dyDescent="0.25">
      <c r="A43" s="1" t="s">
        <v>123</v>
      </c>
      <c r="B43" s="1" t="s">
        <v>122</v>
      </c>
      <c r="C43" s="1" t="s">
        <v>119</v>
      </c>
      <c r="D43" s="1" t="s">
        <v>60</v>
      </c>
      <c r="E43" s="1" t="s">
        <v>53</v>
      </c>
      <c r="F43" s="1" t="s">
        <v>114</v>
      </c>
      <c r="G43" s="1" t="s">
        <v>55</v>
      </c>
      <c r="H43" s="1" t="s">
        <v>56</v>
      </c>
      <c r="I43" s="2">
        <v>5.3076735623799998</v>
      </c>
      <c r="J43" s="2">
        <v>4.54</v>
      </c>
      <c r="K43" s="2">
        <f t="shared" si="8"/>
        <v>4.54</v>
      </c>
      <c r="L43" s="2">
        <f t="shared" si="9"/>
        <v>0</v>
      </c>
      <c r="Z43" s="9">
        <v>1.37</v>
      </c>
      <c r="AA43" s="5">
        <v>201.53385</v>
      </c>
      <c r="AB43" s="10">
        <v>3.17</v>
      </c>
      <c r="AC43" s="5">
        <v>419.69611250000003</v>
      </c>
      <c r="AL43" s="5" t="str">
        <f t="shared" si="2"/>
        <v/>
      </c>
      <c r="AN43" s="5" t="str">
        <f t="shared" si="3"/>
        <v/>
      </c>
      <c r="AP43" s="5" t="str">
        <f t="shared" si="4"/>
        <v/>
      </c>
      <c r="AS43" s="5">
        <f t="shared" si="5"/>
        <v>621.22996250000006</v>
      </c>
      <c r="AT43" s="11">
        <f t="shared" si="10"/>
        <v>2.1106156313542297E-2</v>
      </c>
      <c r="AU43" s="5">
        <f t="shared" si="7"/>
        <v>21.106156313542296</v>
      </c>
    </row>
    <row r="44" spans="1:47" x14ac:dyDescent="0.25">
      <c r="A44" s="1" t="s">
        <v>123</v>
      </c>
      <c r="B44" s="1" t="s">
        <v>122</v>
      </c>
      <c r="C44" s="1" t="s">
        <v>119</v>
      </c>
      <c r="D44" s="1" t="s">
        <v>60</v>
      </c>
      <c r="E44" s="1" t="s">
        <v>100</v>
      </c>
      <c r="F44" s="1" t="s">
        <v>114</v>
      </c>
      <c r="G44" s="1" t="s">
        <v>55</v>
      </c>
      <c r="H44" s="1" t="s">
        <v>56</v>
      </c>
      <c r="I44" s="2">
        <v>5.3076735623799998</v>
      </c>
      <c r="J44" s="2">
        <v>0.77</v>
      </c>
      <c r="K44" s="2">
        <f t="shared" si="8"/>
        <v>0.77</v>
      </c>
      <c r="L44" s="2">
        <f t="shared" si="9"/>
        <v>0</v>
      </c>
      <c r="AB44" s="10">
        <v>0.77</v>
      </c>
      <c r="AC44" s="5">
        <v>101.94511249999999</v>
      </c>
      <c r="AL44" s="5" t="str">
        <f t="shared" si="2"/>
        <v/>
      </c>
      <c r="AN44" s="5" t="str">
        <f t="shared" si="3"/>
        <v/>
      </c>
      <c r="AP44" s="5" t="str">
        <f t="shared" si="4"/>
        <v/>
      </c>
      <c r="AS44" s="5">
        <f t="shared" si="5"/>
        <v>101.94511249999999</v>
      </c>
      <c r="AT44" s="11">
        <f t="shared" si="10"/>
        <v>3.4635635911180866E-3</v>
      </c>
      <c r="AU44" s="5">
        <f t="shared" si="7"/>
        <v>3.4635635911180866</v>
      </c>
    </row>
    <row r="45" spans="1:47" x14ac:dyDescent="0.25">
      <c r="A45" s="1" t="s">
        <v>124</v>
      </c>
      <c r="B45" s="1" t="s">
        <v>125</v>
      </c>
      <c r="C45" s="1" t="s">
        <v>126</v>
      </c>
      <c r="D45" s="1" t="s">
        <v>127</v>
      </c>
      <c r="E45" s="1" t="s">
        <v>66</v>
      </c>
      <c r="F45" s="1" t="s">
        <v>114</v>
      </c>
      <c r="G45" s="1" t="s">
        <v>55</v>
      </c>
      <c r="H45" s="1" t="s">
        <v>56</v>
      </c>
      <c r="I45" s="2">
        <v>151.96263030399999</v>
      </c>
      <c r="J45" s="2">
        <v>40.369999999999997</v>
      </c>
      <c r="K45" s="2">
        <f t="shared" si="8"/>
        <v>34.96</v>
      </c>
      <c r="L45" s="2">
        <f t="shared" si="9"/>
        <v>5.0299999999999994</v>
      </c>
      <c r="M45" s="3">
        <v>4.97</v>
      </c>
      <c r="N45" s="4">
        <v>1.61</v>
      </c>
      <c r="O45" s="5">
        <v>3154.1912499999999</v>
      </c>
      <c r="P45" s="6">
        <v>4.2699999999999996</v>
      </c>
      <c r="Q45" s="5">
        <v>6572.0637499999993</v>
      </c>
      <c r="R45" s="7">
        <v>27.71</v>
      </c>
      <c r="S45" s="5">
        <v>33968.996249999997</v>
      </c>
      <c r="T45" s="8">
        <v>1.37</v>
      </c>
      <c r="U45" s="5">
        <v>503.83462500000002</v>
      </c>
      <c r="AL45" s="5" t="str">
        <f t="shared" si="2"/>
        <v/>
      </c>
      <c r="AM45" s="3">
        <v>0.04</v>
      </c>
      <c r="AN45" s="5">
        <f t="shared" si="3"/>
        <v>186.76</v>
      </c>
      <c r="AP45" s="5" t="str">
        <f t="shared" si="4"/>
        <v/>
      </c>
      <c r="AQ45" s="2">
        <v>0.02</v>
      </c>
      <c r="AS45" s="5">
        <f t="shared" si="5"/>
        <v>44199.085874999997</v>
      </c>
      <c r="AT45" s="11">
        <f t="shared" si="10"/>
        <v>1.5016545751259209</v>
      </c>
      <c r="AU45" s="5">
        <f t="shared" si="7"/>
        <v>1501.6545751259209</v>
      </c>
    </row>
    <row r="46" spans="1:47" x14ac:dyDescent="0.25">
      <c r="A46" s="1" t="s">
        <v>124</v>
      </c>
      <c r="B46" s="1" t="s">
        <v>125</v>
      </c>
      <c r="C46" s="1" t="s">
        <v>126</v>
      </c>
      <c r="D46" s="1" t="s">
        <v>127</v>
      </c>
      <c r="E46" s="1" t="s">
        <v>68</v>
      </c>
      <c r="F46" s="1" t="s">
        <v>114</v>
      </c>
      <c r="G46" s="1" t="s">
        <v>55</v>
      </c>
      <c r="H46" s="1" t="s">
        <v>56</v>
      </c>
      <c r="I46" s="2">
        <v>151.96263030399999</v>
      </c>
      <c r="J46" s="2">
        <v>38.31</v>
      </c>
      <c r="K46" s="2">
        <f t="shared" si="8"/>
        <v>4.12</v>
      </c>
      <c r="L46" s="2">
        <f t="shared" si="9"/>
        <v>0</v>
      </c>
      <c r="R46" s="7">
        <v>1.78</v>
      </c>
      <c r="S46" s="5">
        <v>2182.0574999999999</v>
      </c>
      <c r="T46" s="8">
        <v>2.34</v>
      </c>
      <c r="U46" s="5">
        <v>860.5642499999999</v>
      </c>
      <c r="AL46" s="5" t="str">
        <f t="shared" si="2"/>
        <v/>
      </c>
      <c r="AN46" s="5" t="str">
        <f t="shared" si="3"/>
        <v/>
      </c>
      <c r="AP46" s="5" t="str">
        <f t="shared" si="4"/>
        <v/>
      </c>
      <c r="AS46" s="5">
        <f t="shared" si="5"/>
        <v>3042.6217499999998</v>
      </c>
      <c r="AT46" s="11">
        <f t="shared" si="10"/>
        <v>0.10337242910830077</v>
      </c>
      <c r="AU46" s="5">
        <f t="shared" si="7"/>
        <v>103.37242910830076</v>
      </c>
    </row>
    <row r="47" spans="1:47" x14ac:dyDescent="0.25">
      <c r="A47" s="1" t="s">
        <v>124</v>
      </c>
      <c r="B47" s="1" t="s">
        <v>125</v>
      </c>
      <c r="C47" s="1" t="s">
        <v>126</v>
      </c>
      <c r="D47" s="1" t="s">
        <v>127</v>
      </c>
      <c r="E47" s="1" t="s">
        <v>69</v>
      </c>
      <c r="F47" s="1" t="s">
        <v>114</v>
      </c>
      <c r="G47" s="1" t="s">
        <v>55</v>
      </c>
      <c r="H47" s="1" t="s">
        <v>56</v>
      </c>
      <c r="I47" s="2">
        <v>151.96263030399999</v>
      </c>
      <c r="J47" s="2">
        <v>28.91</v>
      </c>
      <c r="K47" s="2">
        <f t="shared" si="8"/>
        <v>15.28</v>
      </c>
      <c r="L47" s="2">
        <f t="shared" si="9"/>
        <v>0</v>
      </c>
      <c r="R47" s="7">
        <v>9.0299999999999994</v>
      </c>
      <c r="S47" s="5">
        <v>11069.651250000001</v>
      </c>
      <c r="T47" s="8">
        <v>6.1</v>
      </c>
      <c r="U47" s="5">
        <v>2243.3512500000002</v>
      </c>
      <c r="Z47" s="9">
        <v>0.13</v>
      </c>
      <c r="AA47" s="5">
        <v>19.123650000000001</v>
      </c>
      <c r="AB47" s="10">
        <v>0.02</v>
      </c>
      <c r="AC47" s="5">
        <v>2.6479249999999999</v>
      </c>
      <c r="AL47" s="5" t="str">
        <f t="shared" si="2"/>
        <v/>
      </c>
      <c r="AN47" s="5" t="str">
        <f t="shared" si="3"/>
        <v/>
      </c>
      <c r="AP47" s="5" t="str">
        <f t="shared" si="4"/>
        <v/>
      </c>
      <c r="AS47" s="5">
        <f t="shared" si="5"/>
        <v>13334.774074999999</v>
      </c>
      <c r="AT47" s="11">
        <f t="shared" si="10"/>
        <v>0.45304612304935526</v>
      </c>
      <c r="AU47" s="5">
        <f t="shared" si="7"/>
        <v>453.04612304935523</v>
      </c>
    </row>
    <row r="48" spans="1:47" x14ac:dyDescent="0.25">
      <c r="A48" s="1" t="s">
        <v>124</v>
      </c>
      <c r="B48" s="1" t="s">
        <v>125</v>
      </c>
      <c r="C48" s="1" t="s">
        <v>126</v>
      </c>
      <c r="D48" s="1" t="s">
        <v>127</v>
      </c>
      <c r="E48" s="1" t="s">
        <v>61</v>
      </c>
      <c r="F48" s="1" t="s">
        <v>114</v>
      </c>
      <c r="G48" s="1" t="s">
        <v>55</v>
      </c>
      <c r="H48" s="1" t="s">
        <v>56</v>
      </c>
      <c r="I48" s="2">
        <v>151.96263030399999</v>
      </c>
      <c r="J48" s="2">
        <v>38.29</v>
      </c>
      <c r="K48" s="2">
        <f t="shared" si="8"/>
        <v>38.08</v>
      </c>
      <c r="L48" s="2">
        <f t="shared" si="9"/>
        <v>0</v>
      </c>
      <c r="N48" s="4">
        <v>0.36</v>
      </c>
      <c r="O48" s="5">
        <v>705.28499999999997</v>
      </c>
      <c r="P48" s="6">
        <v>19.32</v>
      </c>
      <c r="Q48" s="5">
        <v>29735.895</v>
      </c>
      <c r="R48" s="7">
        <v>17.48</v>
      </c>
      <c r="S48" s="5">
        <v>21428.294999999998</v>
      </c>
      <c r="T48" s="8">
        <v>0.92</v>
      </c>
      <c r="U48" s="5">
        <v>338.3415</v>
      </c>
      <c r="AL48" s="5" t="str">
        <f t="shared" si="2"/>
        <v/>
      </c>
      <c r="AN48" s="5" t="str">
        <f t="shared" si="3"/>
        <v/>
      </c>
      <c r="AP48" s="5" t="str">
        <f t="shared" si="4"/>
        <v/>
      </c>
      <c r="AS48" s="5">
        <f t="shared" si="5"/>
        <v>52207.816500000001</v>
      </c>
      <c r="AT48" s="11">
        <f t="shared" si="10"/>
        <v>1.7737495007538895</v>
      </c>
      <c r="AU48" s="5">
        <f t="shared" si="7"/>
        <v>1773.7495007538896</v>
      </c>
    </row>
    <row r="49" spans="1:47" x14ac:dyDescent="0.25">
      <c r="A49" s="1" t="s">
        <v>128</v>
      </c>
      <c r="B49" s="1" t="s">
        <v>129</v>
      </c>
      <c r="C49" s="1" t="s">
        <v>130</v>
      </c>
      <c r="D49" s="1" t="s">
        <v>60</v>
      </c>
      <c r="E49" s="1" t="s">
        <v>69</v>
      </c>
      <c r="F49" s="1" t="s">
        <v>114</v>
      </c>
      <c r="G49" s="1" t="s">
        <v>55</v>
      </c>
      <c r="H49" s="1" t="s">
        <v>56</v>
      </c>
      <c r="I49" s="2">
        <v>9.3643772059499994</v>
      </c>
      <c r="J49" s="2">
        <v>7.46</v>
      </c>
      <c r="K49" s="2">
        <f t="shared" si="8"/>
        <v>3.7</v>
      </c>
      <c r="L49" s="2">
        <f t="shared" si="9"/>
        <v>0</v>
      </c>
      <c r="Z49" s="9">
        <v>1.1000000000000001</v>
      </c>
      <c r="AA49" s="5">
        <v>161.81549999999999</v>
      </c>
      <c r="AB49" s="10">
        <v>2.6</v>
      </c>
      <c r="AC49" s="5">
        <v>344.23025000000001</v>
      </c>
      <c r="AL49" s="5" t="str">
        <f t="shared" si="2"/>
        <v/>
      </c>
      <c r="AN49" s="5" t="str">
        <f t="shared" si="3"/>
        <v/>
      </c>
      <c r="AP49" s="5" t="str">
        <f t="shared" si="4"/>
        <v/>
      </c>
      <c r="AS49" s="5">
        <f t="shared" si="5"/>
        <v>506.04575</v>
      </c>
      <c r="AT49" s="11">
        <f t="shared" si="10"/>
        <v>1.7192797105795979E-2</v>
      </c>
      <c r="AU49" s="5">
        <f t="shared" si="7"/>
        <v>17.192797105795979</v>
      </c>
    </row>
    <row r="50" spans="1:47" x14ac:dyDescent="0.25">
      <c r="A50" s="1" t="s">
        <v>131</v>
      </c>
      <c r="B50" s="1" t="s">
        <v>132</v>
      </c>
      <c r="C50" s="1" t="s">
        <v>133</v>
      </c>
      <c r="D50" s="1" t="s">
        <v>60</v>
      </c>
      <c r="E50" s="1" t="s">
        <v>73</v>
      </c>
      <c r="F50" s="1" t="s">
        <v>134</v>
      </c>
      <c r="G50" s="1" t="s">
        <v>55</v>
      </c>
      <c r="H50" s="1" t="s">
        <v>56</v>
      </c>
      <c r="I50" s="2">
        <v>154.32396520399999</v>
      </c>
      <c r="J50" s="2">
        <v>38</v>
      </c>
      <c r="K50" s="2">
        <f t="shared" si="8"/>
        <v>30.37</v>
      </c>
      <c r="L50" s="2">
        <f t="shared" si="9"/>
        <v>7.64</v>
      </c>
      <c r="M50" s="3">
        <v>7.64</v>
      </c>
      <c r="P50" s="6">
        <v>23.33</v>
      </c>
      <c r="Q50" s="5">
        <v>35907.786249999997</v>
      </c>
      <c r="R50" s="7">
        <v>6.85</v>
      </c>
      <c r="S50" s="5">
        <v>8397.2437499999996</v>
      </c>
      <c r="Z50" s="9">
        <v>0.14000000000000001</v>
      </c>
      <c r="AA50" s="5">
        <v>20.5947</v>
      </c>
      <c r="AB50" s="10">
        <v>0.05</v>
      </c>
      <c r="AC50" s="5">
        <v>6.619812500000001</v>
      </c>
      <c r="AL50" s="5" t="str">
        <f t="shared" si="2"/>
        <v/>
      </c>
      <c r="AN50" s="5" t="str">
        <f t="shared" si="3"/>
        <v/>
      </c>
      <c r="AP50" s="5" t="str">
        <f t="shared" si="4"/>
        <v/>
      </c>
      <c r="AS50" s="5">
        <f t="shared" si="5"/>
        <v>44332.244512500001</v>
      </c>
      <c r="AT50" s="11">
        <f t="shared" si="10"/>
        <v>1.5061786116135738</v>
      </c>
      <c r="AU50" s="5">
        <f t="shared" si="7"/>
        <v>1506.1786116135738</v>
      </c>
    </row>
    <row r="51" spans="1:47" x14ac:dyDescent="0.25">
      <c r="A51" s="1" t="s">
        <v>131</v>
      </c>
      <c r="B51" s="1" t="s">
        <v>132</v>
      </c>
      <c r="C51" s="1" t="s">
        <v>133</v>
      </c>
      <c r="D51" s="1" t="s">
        <v>60</v>
      </c>
      <c r="E51" s="1" t="s">
        <v>74</v>
      </c>
      <c r="F51" s="1" t="s">
        <v>134</v>
      </c>
      <c r="G51" s="1" t="s">
        <v>55</v>
      </c>
      <c r="H51" s="1" t="s">
        <v>56</v>
      </c>
      <c r="I51" s="2">
        <v>154.32396520399999</v>
      </c>
      <c r="J51" s="2">
        <v>32.880000000000003</v>
      </c>
      <c r="K51" s="2">
        <f t="shared" si="8"/>
        <v>32.869999999999997</v>
      </c>
      <c r="L51" s="2">
        <f t="shared" si="9"/>
        <v>0</v>
      </c>
      <c r="P51" s="6">
        <v>20.81</v>
      </c>
      <c r="Q51" s="5">
        <v>32029.19125</v>
      </c>
      <c r="R51" s="7">
        <v>4.3899999999999997</v>
      </c>
      <c r="S51" s="5">
        <v>5381.5912499999986</v>
      </c>
      <c r="Z51" s="9">
        <v>4.46</v>
      </c>
      <c r="AA51" s="5">
        <v>656.08830000000012</v>
      </c>
      <c r="AB51" s="10">
        <v>3.21</v>
      </c>
      <c r="AC51" s="5">
        <v>424.9919625</v>
      </c>
      <c r="AL51" s="5" t="str">
        <f t="shared" si="2"/>
        <v/>
      </c>
      <c r="AN51" s="5" t="str">
        <f t="shared" si="3"/>
        <v/>
      </c>
      <c r="AP51" s="5" t="str">
        <f t="shared" si="4"/>
        <v/>
      </c>
      <c r="AS51" s="5">
        <f t="shared" si="5"/>
        <v>38491.862762500001</v>
      </c>
      <c r="AT51" s="11">
        <f t="shared" si="10"/>
        <v>1.3077528794576501</v>
      </c>
      <c r="AU51" s="5">
        <f t="shared" si="7"/>
        <v>1307.7528794576499</v>
      </c>
    </row>
    <row r="52" spans="1:47" x14ac:dyDescent="0.25">
      <c r="A52" s="1" t="s">
        <v>131</v>
      </c>
      <c r="B52" s="1" t="s">
        <v>132</v>
      </c>
      <c r="C52" s="1" t="s">
        <v>133</v>
      </c>
      <c r="D52" s="1" t="s">
        <v>60</v>
      </c>
      <c r="E52" s="1" t="s">
        <v>75</v>
      </c>
      <c r="F52" s="1" t="s">
        <v>134</v>
      </c>
      <c r="G52" s="1" t="s">
        <v>55</v>
      </c>
      <c r="H52" s="1" t="s">
        <v>56</v>
      </c>
      <c r="I52" s="2">
        <v>154.32396520399999</v>
      </c>
      <c r="J52" s="2">
        <v>38.61</v>
      </c>
      <c r="K52" s="2">
        <f t="shared" si="8"/>
        <v>38.530000000000008</v>
      </c>
      <c r="L52" s="2">
        <f t="shared" si="9"/>
        <v>0</v>
      </c>
      <c r="P52" s="6">
        <v>8.0500000000000007</v>
      </c>
      <c r="Q52" s="5">
        <v>12389.956249999999</v>
      </c>
      <c r="R52" s="7">
        <v>21.19</v>
      </c>
      <c r="S52" s="5">
        <v>25976.291249999998</v>
      </c>
      <c r="T52" s="8">
        <v>8.66</v>
      </c>
      <c r="U52" s="5">
        <v>3184.8232499999999</v>
      </c>
      <c r="AB52" s="10">
        <v>0.63</v>
      </c>
      <c r="AC52" s="5">
        <v>83.409637500000002</v>
      </c>
      <c r="AL52" s="5" t="str">
        <f t="shared" si="2"/>
        <v/>
      </c>
      <c r="AN52" s="5" t="str">
        <f t="shared" si="3"/>
        <v/>
      </c>
      <c r="AP52" s="5" t="str">
        <f t="shared" si="4"/>
        <v/>
      </c>
      <c r="AS52" s="5">
        <f t="shared" si="5"/>
        <v>41634.4803875</v>
      </c>
      <c r="AT52" s="11">
        <f t="shared" si="10"/>
        <v>1.4145226472261243</v>
      </c>
      <c r="AU52" s="5">
        <f t="shared" si="7"/>
        <v>1414.5226472261243</v>
      </c>
    </row>
    <row r="53" spans="1:47" x14ac:dyDescent="0.25">
      <c r="A53" s="1" t="s">
        <v>131</v>
      </c>
      <c r="B53" s="1" t="s">
        <v>132</v>
      </c>
      <c r="C53" s="1" t="s">
        <v>133</v>
      </c>
      <c r="D53" s="1" t="s">
        <v>60</v>
      </c>
      <c r="E53" s="1" t="s">
        <v>76</v>
      </c>
      <c r="F53" s="1" t="s">
        <v>134</v>
      </c>
      <c r="G53" s="1" t="s">
        <v>55</v>
      </c>
      <c r="H53" s="1" t="s">
        <v>56</v>
      </c>
      <c r="I53" s="2">
        <v>154.32396520399999</v>
      </c>
      <c r="J53" s="2">
        <v>39.86</v>
      </c>
      <c r="K53" s="2">
        <f t="shared" si="8"/>
        <v>39.860000000000007</v>
      </c>
      <c r="L53" s="2">
        <f t="shared" si="9"/>
        <v>0</v>
      </c>
      <c r="P53" s="6">
        <v>19.23</v>
      </c>
      <c r="Q53" s="5">
        <v>29597.373749999999</v>
      </c>
      <c r="R53" s="7">
        <v>18.920000000000002</v>
      </c>
      <c r="S53" s="5">
        <v>23193.555</v>
      </c>
      <c r="T53" s="8">
        <v>1.71</v>
      </c>
      <c r="U53" s="5">
        <v>628.873875</v>
      </c>
      <c r="AL53" s="5" t="str">
        <f t="shared" si="2"/>
        <v/>
      </c>
      <c r="AN53" s="5" t="str">
        <f t="shared" si="3"/>
        <v/>
      </c>
      <c r="AP53" s="5" t="str">
        <f t="shared" si="4"/>
        <v/>
      </c>
      <c r="AS53" s="5">
        <f t="shared" si="5"/>
        <v>53419.802624999997</v>
      </c>
      <c r="AT53" s="11">
        <f t="shared" si="10"/>
        <v>1.814926472484538</v>
      </c>
      <c r="AU53" s="5">
        <f t="shared" si="7"/>
        <v>1814.926472484538</v>
      </c>
    </row>
    <row r="54" spans="1:47" x14ac:dyDescent="0.25">
      <c r="A54" s="1" t="s">
        <v>135</v>
      </c>
      <c r="B54" s="1" t="s">
        <v>136</v>
      </c>
      <c r="C54" s="1" t="s">
        <v>137</v>
      </c>
      <c r="D54" s="1" t="s">
        <v>60</v>
      </c>
      <c r="E54" s="1" t="s">
        <v>74</v>
      </c>
      <c r="F54" s="1" t="s">
        <v>134</v>
      </c>
      <c r="G54" s="1" t="s">
        <v>55</v>
      </c>
      <c r="H54" s="1" t="s">
        <v>56</v>
      </c>
      <c r="I54" s="2">
        <v>4.8266986987199996</v>
      </c>
      <c r="J54" s="2">
        <v>3.89</v>
      </c>
      <c r="K54" s="2">
        <f t="shared" si="8"/>
        <v>3.89</v>
      </c>
      <c r="L54" s="2">
        <f t="shared" si="9"/>
        <v>0</v>
      </c>
      <c r="P54" s="6">
        <v>0.67</v>
      </c>
      <c r="Q54" s="5">
        <v>1031.2137499999999</v>
      </c>
      <c r="Z54" s="9">
        <v>3.22</v>
      </c>
      <c r="AA54" s="5">
        <v>473.67810000000009</v>
      </c>
      <c r="AL54" s="5" t="str">
        <f t="shared" si="2"/>
        <v/>
      </c>
      <c r="AN54" s="5" t="str">
        <f t="shared" si="3"/>
        <v/>
      </c>
      <c r="AP54" s="5" t="str">
        <f t="shared" si="4"/>
        <v/>
      </c>
      <c r="AS54" s="5">
        <f t="shared" si="5"/>
        <v>1504.89185</v>
      </c>
      <c r="AT54" s="11">
        <f t="shared" si="10"/>
        <v>5.1128381659594921E-2</v>
      </c>
      <c r="AU54" s="5">
        <f t="shared" si="7"/>
        <v>51.128381659594922</v>
      </c>
    </row>
    <row r="55" spans="1:47" x14ac:dyDescent="0.25">
      <c r="A55" s="1" t="s">
        <v>138</v>
      </c>
      <c r="B55" s="1" t="s">
        <v>91</v>
      </c>
      <c r="C55" s="1" t="s">
        <v>92</v>
      </c>
      <c r="D55" s="1" t="s">
        <v>60</v>
      </c>
      <c r="E55" s="1" t="s">
        <v>83</v>
      </c>
      <c r="F55" s="1" t="s">
        <v>134</v>
      </c>
      <c r="G55" s="1" t="s">
        <v>55</v>
      </c>
      <c r="H55" s="1" t="s">
        <v>56</v>
      </c>
      <c r="I55" s="2">
        <v>161.415591234</v>
      </c>
      <c r="J55" s="2">
        <v>37.14</v>
      </c>
      <c r="K55" s="2">
        <f t="shared" si="8"/>
        <v>37.14</v>
      </c>
      <c r="L55" s="2">
        <f t="shared" si="9"/>
        <v>0</v>
      </c>
      <c r="P55" s="6">
        <v>13.49</v>
      </c>
      <c r="Q55" s="5">
        <v>20762.796249999999</v>
      </c>
      <c r="R55" s="7">
        <v>18.16</v>
      </c>
      <c r="S55" s="5">
        <v>22261.89</v>
      </c>
      <c r="T55" s="8">
        <v>1.94</v>
      </c>
      <c r="U55" s="5">
        <v>713.45925</v>
      </c>
      <c r="Z55" s="9">
        <v>2.16</v>
      </c>
      <c r="AA55" s="5">
        <v>317.74680000000012</v>
      </c>
      <c r="AB55" s="10">
        <v>1.39</v>
      </c>
      <c r="AC55" s="5">
        <v>184.0307875</v>
      </c>
      <c r="AL55" s="5" t="str">
        <f t="shared" si="2"/>
        <v/>
      </c>
      <c r="AN55" s="5" t="str">
        <f t="shared" si="3"/>
        <v/>
      </c>
      <c r="AP55" s="5" t="str">
        <f t="shared" si="4"/>
        <v/>
      </c>
      <c r="AS55" s="5">
        <f t="shared" si="5"/>
        <v>44239.923087499999</v>
      </c>
      <c r="AT55" s="11">
        <f t="shared" si="10"/>
        <v>1.5030420107656408</v>
      </c>
      <c r="AU55" s="5">
        <f t="shared" si="7"/>
        <v>1503.0420107656407</v>
      </c>
    </row>
    <row r="56" spans="1:47" x14ac:dyDescent="0.25">
      <c r="A56" s="1" t="s">
        <v>138</v>
      </c>
      <c r="B56" s="1" t="s">
        <v>91</v>
      </c>
      <c r="C56" s="1" t="s">
        <v>92</v>
      </c>
      <c r="D56" s="1" t="s">
        <v>60</v>
      </c>
      <c r="E56" s="1" t="s">
        <v>71</v>
      </c>
      <c r="F56" s="1" t="s">
        <v>134</v>
      </c>
      <c r="G56" s="1" t="s">
        <v>55</v>
      </c>
      <c r="H56" s="1" t="s">
        <v>56</v>
      </c>
      <c r="I56" s="2">
        <v>161.415591234</v>
      </c>
      <c r="J56" s="2">
        <v>38.33</v>
      </c>
      <c r="K56" s="2">
        <f t="shared" si="8"/>
        <v>31.120000000000005</v>
      </c>
      <c r="L56" s="2">
        <f t="shared" si="9"/>
        <v>7.21</v>
      </c>
      <c r="M56" s="3">
        <v>7.21</v>
      </c>
      <c r="P56" s="6">
        <v>4.9400000000000004</v>
      </c>
      <c r="Q56" s="5">
        <v>7603.2775000000011</v>
      </c>
      <c r="R56" s="7">
        <v>20.05</v>
      </c>
      <c r="S56" s="5">
        <v>24578.793750000001</v>
      </c>
      <c r="T56" s="8">
        <v>1.1299999999999999</v>
      </c>
      <c r="U56" s="5">
        <v>415.57162499999993</v>
      </c>
      <c r="Z56" s="9">
        <v>3.83</v>
      </c>
      <c r="AA56" s="5">
        <v>563.41215000000011</v>
      </c>
      <c r="AB56" s="10">
        <v>1.17</v>
      </c>
      <c r="AC56" s="5">
        <v>154.90361250000001</v>
      </c>
      <c r="AL56" s="5" t="str">
        <f t="shared" si="2"/>
        <v/>
      </c>
      <c r="AN56" s="5" t="str">
        <f t="shared" si="3"/>
        <v/>
      </c>
      <c r="AP56" s="5" t="str">
        <f t="shared" si="4"/>
        <v/>
      </c>
      <c r="AS56" s="5">
        <f t="shared" si="5"/>
        <v>33315.9586375</v>
      </c>
      <c r="AT56" s="11">
        <f t="shared" si="10"/>
        <v>1.1319026337828715</v>
      </c>
      <c r="AU56" s="5">
        <f t="shared" si="7"/>
        <v>1131.9026337828714</v>
      </c>
    </row>
    <row r="57" spans="1:47" x14ac:dyDescent="0.25">
      <c r="A57" s="1" t="s">
        <v>138</v>
      </c>
      <c r="B57" s="1" t="s">
        <v>91</v>
      </c>
      <c r="C57" s="1" t="s">
        <v>92</v>
      </c>
      <c r="D57" s="1" t="s">
        <v>60</v>
      </c>
      <c r="E57" s="1" t="s">
        <v>88</v>
      </c>
      <c r="F57" s="1" t="s">
        <v>134</v>
      </c>
      <c r="G57" s="1" t="s">
        <v>55</v>
      </c>
      <c r="H57" s="1" t="s">
        <v>56</v>
      </c>
      <c r="I57" s="2">
        <v>161.415591234</v>
      </c>
      <c r="J57" s="2">
        <v>40.18</v>
      </c>
      <c r="K57" s="2">
        <f t="shared" si="8"/>
        <v>39.769999999999996</v>
      </c>
      <c r="L57" s="2">
        <f t="shared" si="9"/>
        <v>0.23</v>
      </c>
      <c r="M57" s="3">
        <v>0.23</v>
      </c>
      <c r="P57" s="6">
        <v>16.38</v>
      </c>
      <c r="Q57" s="5">
        <v>25210.8675</v>
      </c>
      <c r="R57" s="7">
        <v>23.09</v>
      </c>
      <c r="S57" s="5">
        <v>28305.453750000001</v>
      </c>
      <c r="T57" s="8">
        <v>0.3</v>
      </c>
      <c r="U57" s="5">
        <v>110.32875</v>
      </c>
      <c r="AL57" s="5" t="str">
        <f t="shared" si="2"/>
        <v/>
      </c>
      <c r="AN57" s="5" t="str">
        <f t="shared" si="3"/>
        <v/>
      </c>
      <c r="AP57" s="5" t="str">
        <f t="shared" si="4"/>
        <v/>
      </c>
      <c r="AS57" s="5">
        <f t="shared" si="5"/>
        <v>53626.65</v>
      </c>
      <c r="AT57" s="11">
        <f t="shared" si="10"/>
        <v>1.8219540682112911</v>
      </c>
      <c r="AU57" s="5">
        <f t="shared" si="7"/>
        <v>1821.9540682112911</v>
      </c>
    </row>
    <row r="58" spans="1:47" x14ac:dyDescent="0.25">
      <c r="A58" s="1" t="s">
        <v>138</v>
      </c>
      <c r="B58" s="1" t="s">
        <v>91</v>
      </c>
      <c r="C58" s="1" t="s">
        <v>92</v>
      </c>
      <c r="D58" s="1" t="s">
        <v>60</v>
      </c>
      <c r="E58" s="1" t="s">
        <v>84</v>
      </c>
      <c r="F58" s="1" t="s">
        <v>134</v>
      </c>
      <c r="G58" s="1" t="s">
        <v>55</v>
      </c>
      <c r="H58" s="1" t="s">
        <v>56</v>
      </c>
      <c r="I58" s="2">
        <v>161.415591234</v>
      </c>
      <c r="J58" s="2">
        <v>38.869999999999997</v>
      </c>
      <c r="K58" s="2">
        <f t="shared" si="8"/>
        <v>38.870000000000005</v>
      </c>
      <c r="L58" s="2">
        <f t="shared" si="9"/>
        <v>0</v>
      </c>
      <c r="P58" s="6">
        <v>16.03</v>
      </c>
      <c r="Q58" s="5">
        <v>24672.173750000002</v>
      </c>
      <c r="R58" s="7">
        <v>22.84</v>
      </c>
      <c r="S58" s="5">
        <v>27998.985000000001</v>
      </c>
      <c r="AL58" s="5" t="str">
        <f t="shared" si="2"/>
        <v/>
      </c>
      <c r="AN58" s="5" t="str">
        <f t="shared" si="3"/>
        <v/>
      </c>
      <c r="AP58" s="5" t="str">
        <f t="shared" si="4"/>
        <v/>
      </c>
      <c r="AS58" s="5">
        <f t="shared" si="5"/>
        <v>52671.158750000002</v>
      </c>
      <c r="AT58" s="11">
        <f t="shared" si="10"/>
        <v>1.7894914554976911</v>
      </c>
      <c r="AU58" s="5">
        <f t="shared" si="7"/>
        <v>1789.491455497691</v>
      </c>
    </row>
    <row r="59" spans="1:47" s="53" customFormat="1" x14ac:dyDescent="0.25">
      <c r="A59" s="42" t="s">
        <v>139</v>
      </c>
      <c r="B59" s="42" t="s">
        <v>140</v>
      </c>
      <c r="C59" s="42" t="s">
        <v>141</v>
      </c>
      <c r="D59" s="42" t="s">
        <v>142</v>
      </c>
      <c r="E59" s="42" t="s">
        <v>89</v>
      </c>
      <c r="F59" s="42" t="s">
        <v>134</v>
      </c>
      <c r="G59" s="42" t="s">
        <v>55</v>
      </c>
      <c r="H59" s="42" t="s">
        <v>56</v>
      </c>
      <c r="I59" s="43">
        <v>161.281985564</v>
      </c>
      <c r="J59" s="43">
        <v>38.880000000000003</v>
      </c>
      <c r="K59" s="43">
        <f t="shared" si="8"/>
        <v>0</v>
      </c>
      <c r="L59" s="43">
        <f t="shared" si="9"/>
        <v>38.880000000000003</v>
      </c>
      <c r="M59" s="44"/>
      <c r="N59" s="45"/>
      <c r="O59" s="46"/>
      <c r="P59" s="47"/>
      <c r="Q59" s="46"/>
      <c r="R59" s="48"/>
      <c r="S59" s="46"/>
      <c r="T59" s="49"/>
      <c r="U59" s="46"/>
      <c r="V59" s="43"/>
      <c r="W59" s="46"/>
      <c r="X59" s="43"/>
      <c r="Y59" s="46"/>
      <c r="Z59" s="50"/>
      <c r="AA59" s="46"/>
      <c r="AB59" s="51"/>
      <c r="AC59" s="46"/>
      <c r="AD59" s="43"/>
      <c r="AE59" s="43"/>
      <c r="AF59" s="46"/>
      <c r="AG59" s="50"/>
      <c r="AH59" s="46"/>
      <c r="AI59" s="43"/>
      <c r="AJ59" s="46"/>
      <c r="AK59" s="44"/>
      <c r="AL59" s="46" t="str">
        <f t="shared" si="2"/>
        <v/>
      </c>
      <c r="AM59" s="44"/>
      <c r="AN59" s="46" t="str">
        <f t="shared" si="3"/>
        <v/>
      </c>
      <c r="AO59" s="43"/>
      <c r="AP59" s="46" t="str">
        <f t="shared" si="4"/>
        <v/>
      </c>
      <c r="AQ59" s="43"/>
      <c r="AR59" s="43">
        <v>38.880000000000003</v>
      </c>
      <c r="AS59" s="46">
        <f t="shared" si="5"/>
        <v>0</v>
      </c>
      <c r="AT59" s="52">
        <f t="shared" si="10"/>
        <v>0</v>
      </c>
      <c r="AU59" s="46">
        <f t="shared" si="7"/>
        <v>0</v>
      </c>
    </row>
    <row r="60" spans="1:47" s="53" customFormat="1" x14ac:dyDescent="0.25">
      <c r="A60" s="42" t="s">
        <v>139</v>
      </c>
      <c r="B60" s="42" t="s">
        <v>140</v>
      </c>
      <c r="C60" s="42" t="s">
        <v>141</v>
      </c>
      <c r="D60" s="42" t="s">
        <v>142</v>
      </c>
      <c r="E60" s="42" t="s">
        <v>99</v>
      </c>
      <c r="F60" s="42" t="s">
        <v>134</v>
      </c>
      <c r="G60" s="42" t="s">
        <v>55</v>
      </c>
      <c r="H60" s="42" t="s">
        <v>56</v>
      </c>
      <c r="I60" s="43">
        <v>161.281985564</v>
      </c>
      <c r="J60" s="43">
        <v>40.299999999999997</v>
      </c>
      <c r="K60" s="43">
        <f t="shared" si="8"/>
        <v>0</v>
      </c>
      <c r="L60" s="43">
        <f t="shared" si="9"/>
        <v>40</v>
      </c>
      <c r="M60" s="44"/>
      <c r="N60" s="45"/>
      <c r="O60" s="46"/>
      <c r="P60" s="47"/>
      <c r="Q60" s="46"/>
      <c r="R60" s="48"/>
      <c r="S60" s="46"/>
      <c r="T60" s="49"/>
      <c r="U60" s="46"/>
      <c r="V60" s="43"/>
      <c r="W60" s="46"/>
      <c r="X60" s="43"/>
      <c r="Y60" s="46"/>
      <c r="Z60" s="50"/>
      <c r="AA60" s="46"/>
      <c r="AB60" s="51"/>
      <c r="AC60" s="46"/>
      <c r="AD60" s="43"/>
      <c r="AE60" s="43"/>
      <c r="AF60" s="46"/>
      <c r="AG60" s="50"/>
      <c r="AH60" s="46"/>
      <c r="AI60" s="43"/>
      <c r="AJ60" s="46"/>
      <c r="AK60" s="44"/>
      <c r="AL60" s="46" t="str">
        <f t="shared" si="2"/>
        <v/>
      </c>
      <c r="AM60" s="44"/>
      <c r="AN60" s="46" t="str">
        <f t="shared" si="3"/>
        <v/>
      </c>
      <c r="AO60" s="43"/>
      <c r="AP60" s="46" t="str">
        <f t="shared" si="4"/>
        <v/>
      </c>
      <c r="AQ60" s="43"/>
      <c r="AR60" s="43">
        <v>40</v>
      </c>
      <c r="AS60" s="46">
        <f t="shared" si="5"/>
        <v>0</v>
      </c>
      <c r="AT60" s="52">
        <f t="shared" si="10"/>
        <v>0</v>
      </c>
      <c r="AU60" s="46">
        <f t="shared" si="7"/>
        <v>0</v>
      </c>
    </row>
    <row r="61" spans="1:47" s="53" customFormat="1" x14ac:dyDescent="0.25">
      <c r="A61" s="42" t="s">
        <v>139</v>
      </c>
      <c r="B61" s="42" t="s">
        <v>140</v>
      </c>
      <c r="C61" s="42" t="s">
        <v>141</v>
      </c>
      <c r="D61" s="42" t="s">
        <v>142</v>
      </c>
      <c r="E61" s="42" t="s">
        <v>53</v>
      </c>
      <c r="F61" s="42" t="s">
        <v>134</v>
      </c>
      <c r="G61" s="42" t="s">
        <v>55</v>
      </c>
      <c r="H61" s="42" t="s">
        <v>56</v>
      </c>
      <c r="I61" s="43">
        <v>161.281985564</v>
      </c>
      <c r="J61" s="43">
        <v>39.200000000000003</v>
      </c>
      <c r="K61" s="43">
        <f t="shared" si="8"/>
        <v>0</v>
      </c>
      <c r="L61" s="43">
        <f t="shared" si="9"/>
        <v>39.200000000000003</v>
      </c>
      <c r="M61" s="44"/>
      <c r="N61" s="45"/>
      <c r="O61" s="46"/>
      <c r="P61" s="47"/>
      <c r="Q61" s="46"/>
      <c r="R61" s="48"/>
      <c r="S61" s="46"/>
      <c r="T61" s="49"/>
      <c r="U61" s="46"/>
      <c r="V61" s="43"/>
      <c r="W61" s="46"/>
      <c r="X61" s="43"/>
      <c r="Y61" s="46"/>
      <c r="Z61" s="50"/>
      <c r="AA61" s="46"/>
      <c r="AB61" s="51"/>
      <c r="AC61" s="46"/>
      <c r="AD61" s="43"/>
      <c r="AE61" s="43"/>
      <c r="AF61" s="46"/>
      <c r="AG61" s="50"/>
      <c r="AH61" s="46"/>
      <c r="AI61" s="43"/>
      <c r="AJ61" s="46"/>
      <c r="AK61" s="44"/>
      <c r="AL61" s="46" t="str">
        <f t="shared" si="2"/>
        <v/>
      </c>
      <c r="AM61" s="44"/>
      <c r="AN61" s="46" t="str">
        <f t="shared" si="3"/>
        <v/>
      </c>
      <c r="AO61" s="43"/>
      <c r="AP61" s="46" t="str">
        <f t="shared" si="4"/>
        <v/>
      </c>
      <c r="AQ61" s="43"/>
      <c r="AR61" s="43">
        <v>39.200000000000003</v>
      </c>
      <c r="AS61" s="46">
        <f t="shared" si="5"/>
        <v>0</v>
      </c>
      <c r="AT61" s="52">
        <f t="shared" si="10"/>
        <v>0</v>
      </c>
      <c r="AU61" s="46">
        <f t="shared" si="7"/>
        <v>0</v>
      </c>
    </row>
    <row r="62" spans="1:47" s="53" customFormat="1" x14ac:dyDescent="0.25">
      <c r="A62" s="42" t="s">
        <v>139</v>
      </c>
      <c r="B62" s="42" t="s">
        <v>140</v>
      </c>
      <c r="C62" s="42" t="s">
        <v>141</v>
      </c>
      <c r="D62" s="42" t="s">
        <v>142</v>
      </c>
      <c r="E62" s="42" t="s">
        <v>100</v>
      </c>
      <c r="F62" s="42" t="s">
        <v>134</v>
      </c>
      <c r="G62" s="42" t="s">
        <v>55</v>
      </c>
      <c r="H62" s="42" t="s">
        <v>56</v>
      </c>
      <c r="I62" s="43">
        <v>161.281985564</v>
      </c>
      <c r="J62" s="43">
        <v>37.79</v>
      </c>
      <c r="K62" s="43">
        <f t="shared" si="8"/>
        <v>0</v>
      </c>
      <c r="L62" s="43">
        <f t="shared" si="9"/>
        <v>37.79</v>
      </c>
      <c r="M62" s="44"/>
      <c r="N62" s="45"/>
      <c r="O62" s="46"/>
      <c r="P62" s="47"/>
      <c r="Q62" s="46"/>
      <c r="R62" s="48"/>
      <c r="S62" s="46"/>
      <c r="T62" s="49"/>
      <c r="U62" s="46"/>
      <c r="V62" s="43"/>
      <c r="W62" s="46"/>
      <c r="X62" s="43"/>
      <c r="Y62" s="46"/>
      <c r="Z62" s="50"/>
      <c r="AA62" s="46"/>
      <c r="AB62" s="51"/>
      <c r="AC62" s="46"/>
      <c r="AD62" s="43"/>
      <c r="AE62" s="43"/>
      <c r="AF62" s="46"/>
      <c r="AG62" s="50"/>
      <c r="AH62" s="46"/>
      <c r="AI62" s="43"/>
      <c r="AJ62" s="46"/>
      <c r="AK62" s="44"/>
      <c r="AL62" s="46" t="str">
        <f t="shared" si="2"/>
        <v/>
      </c>
      <c r="AM62" s="44"/>
      <c r="AN62" s="46" t="str">
        <f t="shared" si="3"/>
        <v/>
      </c>
      <c r="AO62" s="43"/>
      <c r="AP62" s="46" t="str">
        <f t="shared" si="4"/>
        <v/>
      </c>
      <c r="AQ62" s="43"/>
      <c r="AR62" s="43">
        <v>37.79</v>
      </c>
      <c r="AS62" s="46">
        <f t="shared" si="5"/>
        <v>0</v>
      </c>
      <c r="AT62" s="52">
        <f t="shared" si="10"/>
        <v>0</v>
      </c>
      <c r="AU62" s="46">
        <f t="shared" si="7"/>
        <v>0</v>
      </c>
    </row>
    <row r="63" spans="1:47" x14ac:dyDescent="0.25">
      <c r="A63" s="1" t="s">
        <v>143</v>
      </c>
      <c r="B63" s="1" t="s">
        <v>144</v>
      </c>
      <c r="C63" s="1" t="s">
        <v>145</v>
      </c>
      <c r="D63" s="1" t="s">
        <v>65</v>
      </c>
      <c r="E63" s="1" t="s">
        <v>66</v>
      </c>
      <c r="F63" s="1" t="s">
        <v>134</v>
      </c>
      <c r="G63" s="1" t="s">
        <v>55</v>
      </c>
      <c r="H63" s="1" t="s">
        <v>56</v>
      </c>
      <c r="I63" s="2">
        <v>151.50896762900001</v>
      </c>
      <c r="J63" s="2">
        <v>40.08</v>
      </c>
      <c r="K63" s="2">
        <f t="shared" si="8"/>
        <v>26.229999999999997</v>
      </c>
      <c r="L63" s="2">
        <f t="shared" si="9"/>
        <v>13.48</v>
      </c>
      <c r="M63" s="3">
        <v>13.48</v>
      </c>
      <c r="P63" s="6">
        <v>2.88</v>
      </c>
      <c r="Q63" s="5">
        <v>4432.6799999999994</v>
      </c>
      <c r="R63" s="7">
        <v>20.58</v>
      </c>
      <c r="S63" s="5">
        <v>25228.5075</v>
      </c>
      <c r="T63" s="8">
        <v>1.56</v>
      </c>
      <c r="U63" s="5">
        <v>573.70950000000005</v>
      </c>
      <c r="AB63" s="10">
        <v>1.21</v>
      </c>
      <c r="AC63" s="5">
        <v>160.19946250000001</v>
      </c>
      <c r="AL63" s="5" t="str">
        <f t="shared" si="2"/>
        <v/>
      </c>
      <c r="AN63" s="5" t="str">
        <f t="shared" si="3"/>
        <v/>
      </c>
      <c r="AP63" s="5" t="str">
        <f t="shared" si="4"/>
        <v/>
      </c>
      <c r="AS63" s="5">
        <f t="shared" si="5"/>
        <v>30395.096462500002</v>
      </c>
      <c r="AT63" s="11">
        <f t="shared" si="10"/>
        <v>1.0326669604296839</v>
      </c>
      <c r="AU63" s="5">
        <f t="shared" si="7"/>
        <v>1032.6669604296837</v>
      </c>
    </row>
    <row r="64" spans="1:47" x14ac:dyDescent="0.25">
      <c r="A64" s="1" t="s">
        <v>143</v>
      </c>
      <c r="B64" s="1" t="s">
        <v>144</v>
      </c>
      <c r="C64" s="1" t="s">
        <v>145</v>
      </c>
      <c r="D64" s="1" t="s">
        <v>65</v>
      </c>
      <c r="E64" s="1" t="s">
        <v>68</v>
      </c>
      <c r="F64" s="1" t="s">
        <v>134</v>
      </c>
      <c r="G64" s="1" t="s">
        <v>55</v>
      </c>
      <c r="H64" s="1" t="s">
        <v>56</v>
      </c>
      <c r="I64" s="2">
        <v>151.50896762900001</v>
      </c>
      <c r="J64" s="2">
        <v>31.58</v>
      </c>
      <c r="K64" s="2">
        <f t="shared" si="8"/>
        <v>5.0600000000000005</v>
      </c>
      <c r="L64" s="2">
        <f t="shared" si="9"/>
        <v>0</v>
      </c>
      <c r="R64" s="7">
        <v>0.69</v>
      </c>
      <c r="S64" s="5">
        <v>845.85374999999999</v>
      </c>
      <c r="T64" s="8">
        <v>2.95</v>
      </c>
      <c r="U64" s="5">
        <v>1084.899375</v>
      </c>
      <c r="AB64" s="10">
        <v>1.42</v>
      </c>
      <c r="AC64" s="5">
        <v>188.00267500000001</v>
      </c>
      <c r="AL64" s="5" t="str">
        <f t="shared" si="2"/>
        <v/>
      </c>
      <c r="AN64" s="5" t="str">
        <f t="shared" si="3"/>
        <v/>
      </c>
      <c r="AP64" s="5" t="str">
        <f t="shared" si="4"/>
        <v/>
      </c>
      <c r="AS64" s="5">
        <f t="shared" si="5"/>
        <v>2118.7557999999999</v>
      </c>
      <c r="AT64" s="11">
        <f t="shared" si="10"/>
        <v>7.198427925958957E-2</v>
      </c>
      <c r="AU64" s="5">
        <f t="shared" si="7"/>
        <v>71.98427925958957</v>
      </c>
    </row>
    <row r="65" spans="1:47" x14ac:dyDescent="0.25">
      <c r="A65" s="1" t="s">
        <v>143</v>
      </c>
      <c r="B65" s="1" t="s">
        <v>144</v>
      </c>
      <c r="C65" s="1" t="s">
        <v>145</v>
      </c>
      <c r="D65" s="1" t="s">
        <v>65</v>
      </c>
      <c r="E65" s="1" t="s">
        <v>69</v>
      </c>
      <c r="F65" s="1" t="s">
        <v>134</v>
      </c>
      <c r="G65" s="1" t="s">
        <v>55</v>
      </c>
      <c r="H65" s="1" t="s">
        <v>56</v>
      </c>
      <c r="I65" s="2">
        <v>151.50896762900001</v>
      </c>
      <c r="J65" s="2">
        <v>38.86</v>
      </c>
      <c r="K65" s="2">
        <f t="shared" si="8"/>
        <v>7.5600000000000005</v>
      </c>
      <c r="L65" s="2">
        <f t="shared" si="9"/>
        <v>1.63</v>
      </c>
      <c r="M65" s="3">
        <v>1.63</v>
      </c>
      <c r="R65" s="7">
        <v>5.91</v>
      </c>
      <c r="S65" s="5">
        <v>7244.9212500000003</v>
      </c>
      <c r="T65" s="8">
        <v>1.65</v>
      </c>
      <c r="U65" s="5">
        <v>606.8081249999999</v>
      </c>
      <c r="AL65" s="5" t="str">
        <f t="shared" si="2"/>
        <v/>
      </c>
      <c r="AN65" s="5" t="str">
        <f t="shared" si="3"/>
        <v/>
      </c>
      <c r="AP65" s="5" t="str">
        <f t="shared" si="4"/>
        <v/>
      </c>
      <c r="AS65" s="5">
        <f t="shared" si="5"/>
        <v>7851.7293749999999</v>
      </c>
      <c r="AT65" s="11">
        <f t="shared" si="10"/>
        <v>0.26676084143378986</v>
      </c>
      <c r="AU65" s="5">
        <f t="shared" si="7"/>
        <v>266.76084143378989</v>
      </c>
    </row>
    <row r="66" spans="1:47" x14ac:dyDescent="0.25">
      <c r="A66" s="1" t="s">
        <v>143</v>
      </c>
      <c r="B66" s="1" t="s">
        <v>144</v>
      </c>
      <c r="C66" s="1" t="s">
        <v>145</v>
      </c>
      <c r="D66" s="1" t="s">
        <v>65</v>
      </c>
      <c r="E66" s="1" t="s">
        <v>61</v>
      </c>
      <c r="F66" s="1" t="s">
        <v>134</v>
      </c>
      <c r="G66" s="1" t="s">
        <v>55</v>
      </c>
      <c r="H66" s="1" t="s">
        <v>56</v>
      </c>
      <c r="I66" s="2">
        <v>151.50896762900001</v>
      </c>
      <c r="J66" s="2">
        <v>39</v>
      </c>
      <c r="K66" s="2">
        <f t="shared" si="8"/>
        <v>22.959999999999997</v>
      </c>
      <c r="L66" s="2">
        <f t="shared" si="9"/>
        <v>13.17</v>
      </c>
      <c r="M66" s="3">
        <v>13.17</v>
      </c>
      <c r="P66" s="6">
        <v>1.88</v>
      </c>
      <c r="Q66" s="5">
        <v>2893.5549999999998</v>
      </c>
      <c r="R66" s="7">
        <v>18.68</v>
      </c>
      <c r="S66" s="5">
        <v>22899.345000000001</v>
      </c>
      <c r="T66" s="8">
        <v>2.4</v>
      </c>
      <c r="U66" s="5">
        <v>882.63</v>
      </c>
      <c r="AL66" s="5" t="str">
        <f t="shared" si="2"/>
        <v/>
      </c>
      <c r="AN66" s="5" t="str">
        <f t="shared" si="3"/>
        <v/>
      </c>
      <c r="AP66" s="5" t="str">
        <f t="shared" si="4"/>
        <v/>
      </c>
      <c r="AS66" s="5">
        <f t="shared" si="5"/>
        <v>26675.530000000002</v>
      </c>
      <c r="AT66" s="11">
        <f t="shared" si="10"/>
        <v>0.90629547818467782</v>
      </c>
      <c r="AU66" s="5">
        <f t="shared" si="7"/>
        <v>906.29547818467779</v>
      </c>
    </row>
    <row r="67" spans="1:47" x14ac:dyDescent="0.25">
      <c r="A67" s="1" t="s">
        <v>146</v>
      </c>
      <c r="B67" s="1" t="s">
        <v>104</v>
      </c>
      <c r="C67" s="1" t="s">
        <v>105</v>
      </c>
      <c r="D67" s="1" t="s">
        <v>60</v>
      </c>
      <c r="E67" s="1" t="s">
        <v>74</v>
      </c>
      <c r="F67" s="1" t="s">
        <v>147</v>
      </c>
      <c r="G67" s="1" t="s">
        <v>55</v>
      </c>
      <c r="H67" s="1" t="s">
        <v>56</v>
      </c>
      <c r="I67" s="2">
        <v>161.58708058100001</v>
      </c>
      <c r="J67" s="2">
        <v>36.43</v>
      </c>
      <c r="K67" s="2">
        <f t="shared" si="8"/>
        <v>36.42</v>
      </c>
      <c r="L67" s="2">
        <f t="shared" si="9"/>
        <v>0</v>
      </c>
      <c r="P67" s="6">
        <v>28.48</v>
      </c>
      <c r="Q67" s="5">
        <v>43834.28</v>
      </c>
      <c r="R67" s="7">
        <v>2.42</v>
      </c>
      <c r="S67" s="5">
        <v>2966.6174999999998</v>
      </c>
      <c r="Z67" s="9">
        <v>3.42</v>
      </c>
      <c r="AA67" s="5">
        <v>503.09910000000008</v>
      </c>
      <c r="AB67" s="10">
        <v>2.1</v>
      </c>
      <c r="AC67" s="5">
        <v>278.03212500000001</v>
      </c>
      <c r="AL67" s="5" t="str">
        <f t="shared" ref="AL67:AL98" si="11">IF(AK67&gt;0,AK67*$AL$1,"")</f>
        <v/>
      </c>
      <c r="AN67" s="5" t="str">
        <f t="shared" ref="AN67:AN98" si="12">IF(AM67&gt;0,AM67*$AN$1,"")</f>
        <v/>
      </c>
      <c r="AP67" s="5" t="str">
        <f t="shared" ref="AP67:AP98" si="13">IF(AO67&gt;0,AO67*$AP$1,"")</f>
        <v/>
      </c>
      <c r="AS67" s="5">
        <f t="shared" ref="AS67:AS183" si="14">SUM(O67,Q67,S67,U67,W67,Y67,AA67,AC67,AF67,AH67,AJ67)</f>
        <v>47582.028724999996</v>
      </c>
      <c r="AT67" s="11">
        <f t="shared" ref="AT67:AT98" si="15">(AS67/$AS$213)*100</f>
        <v>1.616589341479661</v>
      </c>
      <c r="AU67" s="5">
        <f t="shared" ref="AU67:AU98" si="16">(AT67/100)*$AU$1</f>
        <v>1616.589341479661</v>
      </c>
    </row>
    <row r="68" spans="1:47" x14ac:dyDescent="0.25">
      <c r="A68" s="1" t="s">
        <v>146</v>
      </c>
      <c r="B68" s="1" t="s">
        <v>104</v>
      </c>
      <c r="C68" s="1" t="s">
        <v>105</v>
      </c>
      <c r="D68" s="1" t="s">
        <v>60</v>
      </c>
      <c r="E68" s="1" t="s">
        <v>75</v>
      </c>
      <c r="F68" s="1" t="s">
        <v>147</v>
      </c>
      <c r="G68" s="1" t="s">
        <v>55</v>
      </c>
      <c r="H68" s="1" t="s">
        <v>56</v>
      </c>
      <c r="I68" s="2">
        <v>161.58708058100001</v>
      </c>
      <c r="J68" s="2">
        <v>39.29</v>
      </c>
      <c r="K68" s="2">
        <f t="shared" ref="K68:K130" si="17">SUM(N68,P68,R68,T68,V68,X68,Z68,AB68,AE68,AG68,AI68)</f>
        <v>39.29</v>
      </c>
      <c r="L68" s="2">
        <f t="shared" ref="L68:L130" si="18">SUM(M68,AD68,AK68,AM68,AO68,AQ68,AR68)</f>
        <v>0</v>
      </c>
      <c r="P68" s="6">
        <v>0.06</v>
      </c>
      <c r="Q68" s="5">
        <v>92.347499999999997</v>
      </c>
      <c r="R68" s="7">
        <v>38.68</v>
      </c>
      <c r="S68" s="5">
        <v>47416.845000000001</v>
      </c>
      <c r="T68" s="8">
        <v>0.55000000000000004</v>
      </c>
      <c r="U68" s="5">
        <v>202.269375</v>
      </c>
      <c r="AL68" s="5" t="str">
        <f t="shared" si="11"/>
        <v/>
      </c>
      <c r="AN68" s="5" t="str">
        <f t="shared" si="12"/>
        <v/>
      </c>
      <c r="AP68" s="5" t="str">
        <f t="shared" si="13"/>
        <v/>
      </c>
      <c r="AS68" s="5">
        <f t="shared" si="14"/>
        <v>47711.461875000008</v>
      </c>
      <c r="AT68" s="11">
        <f t="shared" si="15"/>
        <v>1.6209868053190752</v>
      </c>
      <c r="AU68" s="5">
        <f t="shared" si="16"/>
        <v>1620.9868053190753</v>
      </c>
    </row>
    <row r="69" spans="1:47" x14ac:dyDescent="0.25">
      <c r="A69" s="1" t="s">
        <v>146</v>
      </c>
      <c r="B69" s="1" t="s">
        <v>104</v>
      </c>
      <c r="C69" s="1" t="s">
        <v>105</v>
      </c>
      <c r="D69" s="1" t="s">
        <v>60</v>
      </c>
      <c r="E69" s="1" t="s">
        <v>66</v>
      </c>
      <c r="F69" s="1" t="s">
        <v>147</v>
      </c>
      <c r="G69" s="1" t="s">
        <v>55</v>
      </c>
      <c r="H69" s="1" t="s">
        <v>56</v>
      </c>
      <c r="I69" s="2">
        <v>161.58708058100001</v>
      </c>
      <c r="J69" s="2">
        <v>40.69</v>
      </c>
      <c r="K69" s="2">
        <f t="shared" si="17"/>
        <v>40</v>
      </c>
      <c r="L69" s="2">
        <f t="shared" si="18"/>
        <v>0</v>
      </c>
      <c r="R69" s="7">
        <v>4.76</v>
      </c>
      <c r="S69" s="5">
        <v>5835.165</v>
      </c>
      <c r="T69" s="8">
        <v>35.24</v>
      </c>
      <c r="U69" s="5">
        <v>12959.950500000001</v>
      </c>
      <c r="AL69" s="5" t="str">
        <f t="shared" si="11"/>
        <v/>
      </c>
      <c r="AN69" s="5" t="str">
        <f t="shared" si="12"/>
        <v/>
      </c>
      <c r="AP69" s="5" t="str">
        <f t="shared" si="13"/>
        <v/>
      </c>
      <c r="AS69" s="5">
        <f t="shared" si="14"/>
        <v>18795.1155</v>
      </c>
      <c r="AT69" s="11">
        <f t="shared" si="15"/>
        <v>0.63856006570848811</v>
      </c>
      <c r="AU69" s="5">
        <f t="shared" si="16"/>
        <v>638.56006570848808</v>
      </c>
    </row>
    <row r="70" spans="1:47" x14ac:dyDescent="0.25">
      <c r="A70" s="1" t="s">
        <v>146</v>
      </c>
      <c r="B70" s="1" t="s">
        <v>104</v>
      </c>
      <c r="C70" s="1" t="s">
        <v>105</v>
      </c>
      <c r="D70" s="1" t="s">
        <v>60</v>
      </c>
      <c r="E70" s="1" t="s">
        <v>68</v>
      </c>
      <c r="F70" s="1" t="s">
        <v>147</v>
      </c>
      <c r="G70" s="1" t="s">
        <v>55</v>
      </c>
      <c r="H70" s="1" t="s">
        <v>56</v>
      </c>
      <c r="I70" s="2">
        <v>161.58708058100001</v>
      </c>
      <c r="J70" s="2">
        <v>39.31</v>
      </c>
      <c r="K70" s="2">
        <f t="shared" si="17"/>
        <v>37.61</v>
      </c>
      <c r="L70" s="2">
        <f t="shared" si="18"/>
        <v>1.71</v>
      </c>
      <c r="M70" s="3">
        <v>1.71</v>
      </c>
      <c r="R70" s="7">
        <v>27.9</v>
      </c>
      <c r="S70" s="5">
        <v>34201.912499999999</v>
      </c>
      <c r="T70" s="8">
        <v>9.7100000000000009</v>
      </c>
      <c r="U70" s="5">
        <v>3570.9738750000001</v>
      </c>
      <c r="AL70" s="5" t="str">
        <f t="shared" si="11"/>
        <v/>
      </c>
      <c r="AN70" s="5" t="str">
        <f t="shared" si="12"/>
        <v/>
      </c>
      <c r="AP70" s="5" t="str">
        <f t="shared" si="13"/>
        <v/>
      </c>
      <c r="AS70" s="5">
        <f t="shared" si="14"/>
        <v>37772.886375000002</v>
      </c>
      <c r="AT70" s="11">
        <f t="shared" si="15"/>
        <v>1.2833258090709396</v>
      </c>
      <c r="AU70" s="5">
        <f t="shared" si="16"/>
        <v>1283.3258090709396</v>
      </c>
    </row>
    <row r="71" spans="1:47" x14ac:dyDescent="0.25">
      <c r="A71" s="1" t="s">
        <v>148</v>
      </c>
      <c r="B71" s="1" t="s">
        <v>104</v>
      </c>
      <c r="C71" s="1" t="s">
        <v>105</v>
      </c>
      <c r="D71" s="1" t="s">
        <v>60</v>
      </c>
      <c r="E71" s="1" t="s">
        <v>73</v>
      </c>
      <c r="F71" s="1" t="s">
        <v>147</v>
      </c>
      <c r="G71" s="1" t="s">
        <v>55</v>
      </c>
      <c r="H71" s="1" t="s">
        <v>56</v>
      </c>
      <c r="I71" s="2">
        <v>82.540390957300005</v>
      </c>
      <c r="J71" s="2">
        <v>39.590000000000003</v>
      </c>
      <c r="K71" s="2">
        <f t="shared" si="17"/>
        <v>39.58</v>
      </c>
      <c r="L71" s="2">
        <f t="shared" si="18"/>
        <v>0</v>
      </c>
      <c r="P71" s="6">
        <v>9.3699999999999992</v>
      </c>
      <c r="Q71" s="5">
        <v>14421.60125</v>
      </c>
      <c r="R71" s="7">
        <v>26.46</v>
      </c>
      <c r="S71" s="5">
        <v>32436.6525</v>
      </c>
      <c r="Z71" s="9">
        <v>1.1399999999999999</v>
      </c>
      <c r="AA71" s="5">
        <v>167.69970000000001</v>
      </c>
      <c r="AB71" s="10">
        <v>2.61</v>
      </c>
      <c r="AC71" s="5">
        <v>345.55421250000001</v>
      </c>
      <c r="AL71" s="5" t="str">
        <f t="shared" si="11"/>
        <v/>
      </c>
      <c r="AN71" s="5" t="str">
        <f t="shared" si="12"/>
        <v/>
      </c>
      <c r="AP71" s="5" t="str">
        <f t="shared" si="13"/>
        <v/>
      </c>
      <c r="AS71" s="5">
        <f t="shared" si="14"/>
        <v>47371.5076625</v>
      </c>
      <c r="AT71" s="11">
        <f t="shared" si="15"/>
        <v>1.6094369329986906</v>
      </c>
      <c r="AU71" s="5">
        <f t="shared" si="16"/>
        <v>1609.4369329986907</v>
      </c>
    </row>
    <row r="72" spans="1:47" x14ac:dyDescent="0.25">
      <c r="A72" s="1" t="s">
        <v>148</v>
      </c>
      <c r="B72" s="1" t="s">
        <v>104</v>
      </c>
      <c r="C72" s="1" t="s">
        <v>105</v>
      </c>
      <c r="D72" s="1" t="s">
        <v>60</v>
      </c>
      <c r="E72" s="1" t="s">
        <v>74</v>
      </c>
      <c r="F72" s="1" t="s">
        <v>147</v>
      </c>
      <c r="G72" s="1" t="s">
        <v>55</v>
      </c>
      <c r="H72" s="1" t="s">
        <v>56</v>
      </c>
      <c r="I72" s="2">
        <v>82.540390957300005</v>
      </c>
      <c r="J72" s="2">
        <v>1.19</v>
      </c>
      <c r="K72" s="2">
        <f t="shared" si="17"/>
        <v>1.2</v>
      </c>
      <c r="L72" s="2">
        <f t="shared" si="18"/>
        <v>0</v>
      </c>
      <c r="Z72" s="9">
        <v>0.3</v>
      </c>
      <c r="AA72" s="5">
        <v>44.131500000000003</v>
      </c>
      <c r="AB72" s="10">
        <v>0.9</v>
      </c>
      <c r="AC72" s="5">
        <v>119.15662500000001</v>
      </c>
      <c r="AL72" s="5" t="str">
        <f t="shared" si="11"/>
        <v/>
      </c>
      <c r="AN72" s="5" t="str">
        <f t="shared" si="12"/>
        <v/>
      </c>
      <c r="AP72" s="5" t="str">
        <f t="shared" si="13"/>
        <v/>
      </c>
      <c r="AS72" s="5">
        <f t="shared" si="14"/>
        <v>163.28812500000001</v>
      </c>
      <c r="AT72" s="11">
        <f t="shared" si="15"/>
        <v>5.5476794398744622E-3</v>
      </c>
      <c r="AU72" s="5">
        <f t="shared" si="16"/>
        <v>5.5476794398744627</v>
      </c>
    </row>
    <row r="73" spans="1:47" x14ac:dyDescent="0.25">
      <c r="A73" s="1" t="s">
        <v>148</v>
      </c>
      <c r="B73" s="1" t="s">
        <v>104</v>
      </c>
      <c r="C73" s="1" t="s">
        <v>105</v>
      </c>
      <c r="D73" s="1" t="s">
        <v>60</v>
      </c>
      <c r="E73" s="1" t="s">
        <v>76</v>
      </c>
      <c r="F73" s="1" t="s">
        <v>147</v>
      </c>
      <c r="G73" s="1" t="s">
        <v>55</v>
      </c>
      <c r="H73" s="1" t="s">
        <v>56</v>
      </c>
      <c r="I73" s="2">
        <v>82.540390957300005</v>
      </c>
      <c r="J73" s="2">
        <v>40.74</v>
      </c>
      <c r="K73" s="2">
        <f t="shared" si="17"/>
        <v>39.999999999999993</v>
      </c>
      <c r="L73" s="2">
        <f t="shared" si="18"/>
        <v>0</v>
      </c>
      <c r="R73" s="7">
        <v>27.4</v>
      </c>
      <c r="S73" s="5">
        <v>33588.974999999999</v>
      </c>
      <c r="T73" s="8">
        <v>12.59</v>
      </c>
      <c r="U73" s="5">
        <v>4630.1298749999996</v>
      </c>
      <c r="AB73" s="10">
        <v>0.01</v>
      </c>
      <c r="AC73" s="5">
        <v>1.3239624999999999</v>
      </c>
      <c r="AL73" s="5" t="str">
        <f t="shared" si="11"/>
        <v/>
      </c>
      <c r="AN73" s="5" t="str">
        <f t="shared" si="12"/>
        <v/>
      </c>
      <c r="AP73" s="5" t="str">
        <f t="shared" si="13"/>
        <v/>
      </c>
      <c r="AS73" s="5">
        <f t="shared" si="14"/>
        <v>38220.428837499996</v>
      </c>
      <c r="AT73" s="11">
        <f t="shared" si="15"/>
        <v>1.2985309693830076</v>
      </c>
      <c r="AU73" s="5">
        <f t="shared" si="16"/>
        <v>1298.5309693830075</v>
      </c>
    </row>
    <row r="74" spans="1:47" x14ac:dyDescent="0.25">
      <c r="A74" s="1" t="s">
        <v>149</v>
      </c>
      <c r="B74" s="1" t="s">
        <v>150</v>
      </c>
      <c r="C74" s="1" t="s">
        <v>151</v>
      </c>
      <c r="D74" s="1" t="s">
        <v>60</v>
      </c>
      <c r="E74" s="1" t="s">
        <v>83</v>
      </c>
      <c r="F74" s="1" t="s">
        <v>147</v>
      </c>
      <c r="G74" s="1" t="s">
        <v>55</v>
      </c>
      <c r="H74" s="1" t="s">
        <v>56</v>
      </c>
      <c r="I74" s="2">
        <v>160.85813280100001</v>
      </c>
      <c r="J74" s="2">
        <v>37.69</v>
      </c>
      <c r="K74" s="2">
        <f t="shared" si="17"/>
        <v>36.369999999999997</v>
      </c>
      <c r="L74" s="2">
        <f t="shared" si="18"/>
        <v>1.31</v>
      </c>
      <c r="M74" s="3">
        <v>1.31</v>
      </c>
      <c r="N74" s="4">
        <v>13.53</v>
      </c>
      <c r="O74" s="5">
        <v>26506.96125</v>
      </c>
      <c r="P74" s="6">
        <v>22.84</v>
      </c>
      <c r="Q74" s="5">
        <v>35153.614999999998</v>
      </c>
      <c r="AL74" s="5" t="str">
        <f t="shared" si="11"/>
        <v/>
      </c>
      <c r="AN74" s="5" t="str">
        <f t="shared" si="12"/>
        <v/>
      </c>
      <c r="AP74" s="5" t="str">
        <f t="shared" si="13"/>
        <v/>
      </c>
      <c r="AS74" s="5">
        <f t="shared" si="14"/>
        <v>61660.576249999998</v>
      </c>
      <c r="AT74" s="11">
        <f t="shared" si="15"/>
        <v>2.0949050098587181</v>
      </c>
      <c r="AU74" s="5">
        <f t="shared" si="16"/>
        <v>2094.9050098587181</v>
      </c>
    </row>
    <row r="75" spans="1:47" x14ac:dyDescent="0.25">
      <c r="A75" s="1" t="s">
        <v>149</v>
      </c>
      <c r="B75" s="1" t="s">
        <v>150</v>
      </c>
      <c r="C75" s="1" t="s">
        <v>151</v>
      </c>
      <c r="D75" s="1" t="s">
        <v>60</v>
      </c>
      <c r="E75" s="1" t="s">
        <v>71</v>
      </c>
      <c r="F75" s="1" t="s">
        <v>147</v>
      </c>
      <c r="G75" s="1" t="s">
        <v>55</v>
      </c>
      <c r="H75" s="1" t="s">
        <v>56</v>
      </c>
      <c r="I75" s="2">
        <v>160.85813280100001</v>
      </c>
      <c r="J75" s="2">
        <v>39.36</v>
      </c>
      <c r="K75" s="2">
        <f t="shared" si="17"/>
        <v>39.369999999999997</v>
      </c>
      <c r="L75" s="2">
        <f t="shared" si="18"/>
        <v>0</v>
      </c>
      <c r="P75" s="6">
        <v>17.57</v>
      </c>
      <c r="Q75" s="5">
        <v>27042.42625</v>
      </c>
      <c r="R75" s="7">
        <v>8</v>
      </c>
      <c r="S75" s="5">
        <v>9807</v>
      </c>
      <c r="T75" s="8">
        <v>2.7</v>
      </c>
      <c r="U75" s="5">
        <v>992.95875000000001</v>
      </c>
      <c r="Z75" s="9">
        <v>4.59</v>
      </c>
      <c r="AA75" s="5">
        <v>675.21195000000012</v>
      </c>
      <c r="AB75" s="10">
        <v>6.51</v>
      </c>
      <c r="AC75" s="5">
        <v>861.89958750000005</v>
      </c>
      <c r="AL75" s="5" t="str">
        <f t="shared" si="11"/>
        <v/>
      </c>
      <c r="AN75" s="5" t="str">
        <f t="shared" si="12"/>
        <v/>
      </c>
      <c r="AP75" s="5" t="str">
        <f t="shared" si="13"/>
        <v/>
      </c>
      <c r="AS75" s="5">
        <f t="shared" si="14"/>
        <v>39379.496537500003</v>
      </c>
      <c r="AT75" s="11">
        <f t="shared" si="15"/>
        <v>1.3379100488397202</v>
      </c>
      <c r="AU75" s="5">
        <f t="shared" si="16"/>
        <v>1337.9100488397203</v>
      </c>
    </row>
    <row r="76" spans="1:47" x14ac:dyDescent="0.25">
      <c r="A76" s="1" t="s">
        <v>149</v>
      </c>
      <c r="B76" s="1" t="s">
        <v>150</v>
      </c>
      <c r="C76" s="1" t="s">
        <v>151</v>
      </c>
      <c r="D76" s="1" t="s">
        <v>60</v>
      </c>
      <c r="E76" s="1" t="s">
        <v>88</v>
      </c>
      <c r="F76" s="1" t="s">
        <v>147</v>
      </c>
      <c r="G76" s="1" t="s">
        <v>55</v>
      </c>
      <c r="H76" s="1" t="s">
        <v>56</v>
      </c>
      <c r="I76" s="2">
        <v>160.85813280100001</v>
      </c>
      <c r="J76" s="2">
        <v>40.24</v>
      </c>
      <c r="K76" s="2">
        <f t="shared" si="17"/>
        <v>39.020000000000003</v>
      </c>
      <c r="L76" s="2">
        <f t="shared" si="18"/>
        <v>0.97</v>
      </c>
      <c r="M76" s="3">
        <v>0.97</v>
      </c>
      <c r="P76" s="6">
        <v>10.9</v>
      </c>
      <c r="Q76" s="5">
        <v>16776.462500000001</v>
      </c>
      <c r="R76" s="7">
        <v>27.16</v>
      </c>
      <c r="S76" s="5">
        <v>33294.764999999999</v>
      </c>
      <c r="T76" s="8">
        <v>0.92</v>
      </c>
      <c r="U76" s="5">
        <v>338.3415</v>
      </c>
      <c r="AB76" s="10">
        <v>0.04</v>
      </c>
      <c r="AC76" s="5">
        <v>5.2958500000000006</v>
      </c>
      <c r="AL76" s="5" t="str">
        <f t="shared" si="11"/>
        <v/>
      </c>
      <c r="AN76" s="5" t="str">
        <f t="shared" si="12"/>
        <v/>
      </c>
      <c r="AP76" s="5" t="str">
        <f t="shared" si="13"/>
        <v/>
      </c>
      <c r="AS76" s="5">
        <f t="shared" si="14"/>
        <v>50414.864850000005</v>
      </c>
      <c r="AT76" s="11">
        <f t="shared" si="15"/>
        <v>1.7128343484401867</v>
      </c>
      <c r="AU76" s="5">
        <f t="shared" si="16"/>
        <v>1712.8343484401867</v>
      </c>
    </row>
    <row r="77" spans="1:47" x14ac:dyDescent="0.25">
      <c r="A77" s="1" t="s">
        <v>149</v>
      </c>
      <c r="B77" s="1" t="s">
        <v>150</v>
      </c>
      <c r="C77" s="1" t="s">
        <v>151</v>
      </c>
      <c r="D77" s="1" t="s">
        <v>60</v>
      </c>
      <c r="E77" s="1" t="s">
        <v>84</v>
      </c>
      <c r="F77" s="1" t="s">
        <v>147</v>
      </c>
      <c r="G77" s="1" t="s">
        <v>55</v>
      </c>
      <c r="H77" s="1" t="s">
        <v>56</v>
      </c>
      <c r="I77" s="2">
        <v>160.85813280100001</v>
      </c>
      <c r="J77" s="2">
        <v>39.020000000000003</v>
      </c>
      <c r="K77" s="2">
        <f t="shared" si="17"/>
        <v>24.08</v>
      </c>
      <c r="L77" s="2">
        <f t="shared" si="18"/>
        <v>14.95</v>
      </c>
      <c r="M77" s="3">
        <v>14.95</v>
      </c>
      <c r="P77" s="6">
        <v>14.87</v>
      </c>
      <c r="Q77" s="5">
        <v>22886.78875</v>
      </c>
      <c r="R77" s="7">
        <v>9.2100000000000009</v>
      </c>
      <c r="S77" s="5">
        <v>11290.30875</v>
      </c>
      <c r="AL77" s="5" t="str">
        <f t="shared" si="11"/>
        <v/>
      </c>
      <c r="AN77" s="5" t="str">
        <f t="shared" si="12"/>
        <v/>
      </c>
      <c r="AP77" s="5" t="str">
        <f t="shared" si="13"/>
        <v/>
      </c>
      <c r="AS77" s="5">
        <f t="shared" si="14"/>
        <v>34177.097500000003</v>
      </c>
      <c r="AT77" s="11">
        <f t="shared" si="15"/>
        <v>1.1611596441280398</v>
      </c>
      <c r="AU77" s="5">
        <f t="shared" si="16"/>
        <v>1161.1596441280399</v>
      </c>
    </row>
    <row r="78" spans="1:47" x14ac:dyDescent="0.25">
      <c r="A78" s="1" t="s">
        <v>152</v>
      </c>
      <c r="B78" s="1" t="s">
        <v>153</v>
      </c>
      <c r="C78" s="1" t="s">
        <v>154</v>
      </c>
      <c r="D78" s="1" t="s">
        <v>65</v>
      </c>
      <c r="E78" s="1" t="s">
        <v>89</v>
      </c>
      <c r="F78" s="1" t="s">
        <v>147</v>
      </c>
      <c r="G78" s="1" t="s">
        <v>55</v>
      </c>
      <c r="H78" s="1" t="s">
        <v>56</v>
      </c>
      <c r="I78" s="2">
        <v>80.182235596500007</v>
      </c>
      <c r="J78" s="2">
        <v>38.909999999999997</v>
      </c>
      <c r="K78" s="2">
        <f t="shared" si="17"/>
        <v>14.739999999999998</v>
      </c>
      <c r="L78" s="2">
        <f t="shared" si="18"/>
        <v>24.18</v>
      </c>
      <c r="M78" s="3">
        <v>24.18</v>
      </c>
      <c r="R78" s="7">
        <v>13.37</v>
      </c>
      <c r="S78" s="5">
        <v>16389.94875</v>
      </c>
      <c r="T78" s="8">
        <v>1.37</v>
      </c>
      <c r="U78" s="5">
        <v>503.83462500000002</v>
      </c>
      <c r="AL78" s="5" t="str">
        <f t="shared" si="11"/>
        <v/>
      </c>
      <c r="AN78" s="5" t="str">
        <f t="shared" si="12"/>
        <v/>
      </c>
      <c r="AP78" s="5" t="str">
        <f t="shared" si="13"/>
        <v/>
      </c>
      <c r="AS78" s="5">
        <f t="shared" si="14"/>
        <v>16893.783374999999</v>
      </c>
      <c r="AT78" s="11">
        <f t="shared" si="15"/>
        <v>0.57396270972662888</v>
      </c>
      <c r="AU78" s="5">
        <f t="shared" si="16"/>
        <v>573.96270972662887</v>
      </c>
    </row>
    <row r="79" spans="1:47" x14ac:dyDescent="0.25">
      <c r="A79" s="1" t="s">
        <v>152</v>
      </c>
      <c r="B79" s="1" t="s">
        <v>153</v>
      </c>
      <c r="C79" s="1" t="s">
        <v>154</v>
      </c>
      <c r="D79" s="1" t="s">
        <v>65</v>
      </c>
      <c r="E79" s="1" t="s">
        <v>100</v>
      </c>
      <c r="F79" s="1" t="s">
        <v>147</v>
      </c>
      <c r="G79" s="1" t="s">
        <v>55</v>
      </c>
      <c r="H79" s="1" t="s">
        <v>56</v>
      </c>
      <c r="I79" s="2">
        <v>80.182235596500007</v>
      </c>
      <c r="J79" s="2">
        <v>38.22</v>
      </c>
      <c r="K79" s="2">
        <f t="shared" si="17"/>
        <v>34.22</v>
      </c>
      <c r="L79" s="2">
        <f t="shared" si="18"/>
        <v>4</v>
      </c>
      <c r="M79" s="3">
        <v>4</v>
      </c>
      <c r="R79" s="7">
        <v>26.89</v>
      </c>
      <c r="S79" s="5">
        <v>32963.778749999998</v>
      </c>
      <c r="Z79" s="9">
        <v>5.0199999999999996</v>
      </c>
      <c r="AA79" s="5">
        <v>738.46710000000007</v>
      </c>
      <c r="AB79" s="10">
        <v>2.31</v>
      </c>
      <c r="AC79" s="5">
        <v>305.83533749999998</v>
      </c>
      <c r="AL79" s="5" t="str">
        <f t="shared" si="11"/>
        <v/>
      </c>
      <c r="AN79" s="5" t="str">
        <f t="shared" si="12"/>
        <v/>
      </c>
      <c r="AP79" s="5" t="str">
        <f t="shared" si="13"/>
        <v/>
      </c>
      <c r="AS79" s="5">
        <f t="shared" si="14"/>
        <v>34008.0811875</v>
      </c>
      <c r="AT79" s="11">
        <f t="shared" si="15"/>
        <v>1.155417350731875</v>
      </c>
      <c r="AU79" s="5">
        <f t="shared" si="16"/>
        <v>1155.4173507318751</v>
      </c>
    </row>
    <row r="80" spans="1:47" x14ac:dyDescent="0.25">
      <c r="A80" s="1" t="s">
        <v>155</v>
      </c>
      <c r="B80" s="1" t="s">
        <v>156</v>
      </c>
      <c r="C80" s="1" t="s">
        <v>157</v>
      </c>
      <c r="D80" s="1" t="s">
        <v>65</v>
      </c>
      <c r="E80" s="1" t="s">
        <v>99</v>
      </c>
      <c r="F80" s="1" t="s">
        <v>147</v>
      </c>
      <c r="G80" s="1" t="s">
        <v>55</v>
      </c>
      <c r="H80" s="1" t="s">
        <v>56</v>
      </c>
      <c r="I80" s="2">
        <v>80.379949362900007</v>
      </c>
      <c r="J80" s="2">
        <v>40.11</v>
      </c>
      <c r="K80" s="2">
        <f t="shared" si="17"/>
        <v>40</v>
      </c>
      <c r="L80" s="2">
        <f t="shared" si="18"/>
        <v>0</v>
      </c>
      <c r="R80" s="7">
        <v>21.06</v>
      </c>
      <c r="S80" s="5">
        <v>25816.927500000002</v>
      </c>
      <c r="T80" s="8">
        <v>18.940000000000001</v>
      </c>
      <c r="U80" s="5">
        <v>6965.4217500000004</v>
      </c>
      <c r="AL80" s="5" t="str">
        <f t="shared" si="11"/>
        <v/>
      </c>
      <c r="AN80" s="5" t="str">
        <f t="shared" si="12"/>
        <v/>
      </c>
      <c r="AP80" s="5" t="str">
        <f t="shared" si="13"/>
        <v/>
      </c>
      <c r="AS80" s="5">
        <f t="shared" si="14"/>
        <v>32782.349249999999</v>
      </c>
      <c r="AT80" s="11">
        <f t="shared" si="15"/>
        <v>1.1137733679348023</v>
      </c>
      <c r="AU80" s="5">
        <f t="shared" si="16"/>
        <v>1113.7733679348023</v>
      </c>
    </row>
    <row r="81" spans="1:47" x14ac:dyDescent="0.25">
      <c r="A81" s="1" t="s">
        <v>155</v>
      </c>
      <c r="B81" s="1" t="s">
        <v>156</v>
      </c>
      <c r="C81" s="1" t="s">
        <v>157</v>
      </c>
      <c r="D81" s="1" t="s">
        <v>65</v>
      </c>
      <c r="E81" s="1" t="s">
        <v>53</v>
      </c>
      <c r="F81" s="1" t="s">
        <v>147</v>
      </c>
      <c r="G81" s="1" t="s">
        <v>55</v>
      </c>
      <c r="H81" s="1" t="s">
        <v>56</v>
      </c>
      <c r="I81" s="2">
        <v>80.379949362900007</v>
      </c>
      <c r="J81" s="2">
        <v>39.33</v>
      </c>
      <c r="K81" s="2">
        <f t="shared" si="17"/>
        <v>39.33</v>
      </c>
      <c r="L81" s="2">
        <f t="shared" si="18"/>
        <v>0</v>
      </c>
      <c r="R81" s="7">
        <v>34.82</v>
      </c>
      <c r="S81" s="5">
        <v>42684.967499999999</v>
      </c>
      <c r="T81" s="8">
        <v>4.51</v>
      </c>
      <c r="U81" s="5">
        <v>1658.6088749999999</v>
      </c>
      <c r="AL81" s="5" t="str">
        <f t="shared" si="11"/>
        <v/>
      </c>
      <c r="AN81" s="5" t="str">
        <f t="shared" si="12"/>
        <v/>
      </c>
      <c r="AP81" s="5" t="str">
        <f t="shared" si="13"/>
        <v/>
      </c>
      <c r="AS81" s="5">
        <f t="shared" si="14"/>
        <v>44343.576374999997</v>
      </c>
      <c r="AT81" s="11">
        <f t="shared" si="15"/>
        <v>1.506563609240356</v>
      </c>
      <c r="AU81" s="5">
        <f t="shared" si="16"/>
        <v>1506.5636092403561</v>
      </c>
    </row>
    <row r="82" spans="1:47" s="41" customFormat="1" x14ac:dyDescent="0.25">
      <c r="A82" s="30" t="s">
        <v>158</v>
      </c>
      <c r="B82" s="30" t="s">
        <v>159</v>
      </c>
      <c r="C82" s="30" t="s">
        <v>160</v>
      </c>
      <c r="D82" s="30" t="s">
        <v>161</v>
      </c>
      <c r="E82" s="30" t="s">
        <v>69</v>
      </c>
      <c r="F82" s="30" t="s">
        <v>147</v>
      </c>
      <c r="G82" s="30" t="s">
        <v>55</v>
      </c>
      <c r="H82" s="30" t="s">
        <v>56</v>
      </c>
      <c r="I82" s="31">
        <v>46.055227976499999</v>
      </c>
      <c r="J82" s="31">
        <v>5.26</v>
      </c>
      <c r="K82" s="31">
        <f t="shared" si="17"/>
        <v>5.26</v>
      </c>
      <c r="L82" s="31">
        <f t="shared" si="18"/>
        <v>0</v>
      </c>
      <c r="M82" s="32"/>
      <c r="N82" s="33"/>
      <c r="O82" s="34"/>
      <c r="P82" s="35"/>
      <c r="Q82" s="34"/>
      <c r="R82" s="36">
        <v>5.26</v>
      </c>
      <c r="S82" s="34">
        <v>6448.1025</v>
      </c>
      <c r="T82" s="37"/>
      <c r="U82" s="34"/>
      <c r="V82" s="31"/>
      <c r="W82" s="34"/>
      <c r="X82" s="31"/>
      <c r="Y82" s="34"/>
      <c r="Z82" s="38"/>
      <c r="AA82" s="34"/>
      <c r="AB82" s="39"/>
      <c r="AC82" s="34"/>
      <c r="AD82" s="31"/>
      <c r="AE82" s="31"/>
      <c r="AF82" s="34"/>
      <c r="AG82" s="38"/>
      <c r="AH82" s="34"/>
      <c r="AI82" s="31"/>
      <c r="AJ82" s="34"/>
      <c r="AK82" s="32"/>
      <c r="AL82" s="34" t="str">
        <f t="shared" si="11"/>
        <v/>
      </c>
      <c r="AM82" s="32"/>
      <c r="AN82" s="34" t="str">
        <f t="shared" si="12"/>
        <v/>
      </c>
      <c r="AO82" s="31"/>
      <c r="AP82" s="34" t="str">
        <f t="shared" si="13"/>
        <v/>
      </c>
      <c r="AQ82" s="31"/>
      <c r="AR82" s="31"/>
      <c r="AS82" s="34">
        <f t="shared" si="14"/>
        <v>6448.1025</v>
      </c>
      <c r="AT82" s="40">
        <f t="shared" si="15"/>
        <v>0.21907291583789773</v>
      </c>
      <c r="AU82" s="34">
        <f t="shared" si="16"/>
        <v>219.07291583789771</v>
      </c>
    </row>
    <row r="83" spans="1:47" s="41" customFormat="1" x14ac:dyDescent="0.25">
      <c r="A83" s="30" t="s">
        <v>158</v>
      </c>
      <c r="B83" s="30" t="s">
        <v>159</v>
      </c>
      <c r="C83" s="30" t="s">
        <v>160</v>
      </c>
      <c r="D83" s="30" t="s">
        <v>161</v>
      </c>
      <c r="E83" s="30" t="s">
        <v>61</v>
      </c>
      <c r="F83" s="30" t="s">
        <v>147</v>
      </c>
      <c r="G83" s="30" t="s">
        <v>55</v>
      </c>
      <c r="H83" s="30" t="s">
        <v>56</v>
      </c>
      <c r="I83" s="31">
        <v>46.055227976499999</v>
      </c>
      <c r="J83" s="31">
        <v>39.64</v>
      </c>
      <c r="K83" s="31">
        <f t="shared" si="17"/>
        <v>39.64</v>
      </c>
      <c r="L83" s="31">
        <f t="shared" si="18"/>
        <v>0</v>
      </c>
      <c r="M83" s="32"/>
      <c r="N83" s="33"/>
      <c r="O83" s="34"/>
      <c r="P83" s="35"/>
      <c r="Q83" s="34"/>
      <c r="R83" s="36">
        <v>28.6</v>
      </c>
      <c r="S83" s="34">
        <v>35060.025000000001</v>
      </c>
      <c r="T83" s="37">
        <v>11.04</v>
      </c>
      <c r="U83" s="34">
        <v>4060.098</v>
      </c>
      <c r="V83" s="31"/>
      <c r="W83" s="34"/>
      <c r="X83" s="31"/>
      <c r="Y83" s="34"/>
      <c r="Z83" s="38"/>
      <c r="AA83" s="34"/>
      <c r="AB83" s="39"/>
      <c r="AC83" s="34"/>
      <c r="AD83" s="31"/>
      <c r="AE83" s="31"/>
      <c r="AF83" s="34"/>
      <c r="AG83" s="38"/>
      <c r="AH83" s="34"/>
      <c r="AI83" s="31"/>
      <c r="AJ83" s="34"/>
      <c r="AK83" s="32"/>
      <c r="AL83" s="34" t="str">
        <f t="shared" si="11"/>
        <v/>
      </c>
      <c r="AM83" s="32"/>
      <c r="AN83" s="34" t="str">
        <f t="shared" si="12"/>
        <v/>
      </c>
      <c r="AO83" s="31"/>
      <c r="AP83" s="34" t="str">
        <f t="shared" si="13"/>
        <v/>
      </c>
      <c r="AQ83" s="31"/>
      <c r="AR83" s="31"/>
      <c r="AS83" s="34">
        <f t="shared" si="14"/>
        <v>39120.123</v>
      </c>
      <c r="AT83" s="40">
        <f t="shared" si="15"/>
        <v>1.3290978878743329</v>
      </c>
      <c r="AU83" s="34">
        <f t="shared" si="16"/>
        <v>1329.0978878743331</v>
      </c>
    </row>
    <row r="84" spans="1:47" s="53" customFormat="1" x14ac:dyDescent="0.25">
      <c r="A84" s="42" t="s">
        <v>162</v>
      </c>
      <c r="B84" s="42" t="s">
        <v>140</v>
      </c>
      <c r="C84" s="42" t="s">
        <v>141</v>
      </c>
      <c r="D84" s="42" t="s">
        <v>142</v>
      </c>
      <c r="E84" s="42" t="s">
        <v>69</v>
      </c>
      <c r="F84" s="42" t="s">
        <v>147</v>
      </c>
      <c r="G84" s="42" t="s">
        <v>55</v>
      </c>
      <c r="H84" s="42" t="s">
        <v>56</v>
      </c>
      <c r="I84" s="43">
        <v>35.380364021600002</v>
      </c>
      <c r="J84" s="43">
        <v>32.979999999999997</v>
      </c>
      <c r="K84" s="43">
        <f t="shared" si="17"/>
        <v>0</v>
      </c>
      <c r="L84" s="43">
        <f t="shared" si="18"/>
        <v>32.979999999999997</v>
      </c>
      <c r="M84" s="44"/>
      <c r="N84" s="45"/>
      <c r="O84" s="46"/>
      <c r="P84" s="47"/>
      <c r="Q84" s="46"/>
      <c r="R84" s="48"/>
      <c r="S84" s="46"/>
      <c r="T84" s="49"/>
      <c r="U84" s="46"/>
      <c r="V84" s="43"/>
      <c r="W84" s="46"/>
      <c r="X84" s="43"/>
      <c r="Y84" s="46"/>
      <c r="Z84" s="50"/>
      <c r="AA84" s="46"/>
      <c r="AB84" s="51"/>
      <c r="AC84" s="46"/>
      <c r="AD84" s="43"/>
      <c r="AE84" s="43"/>
      <c r="AF84" s="46"/>
      <c r="AG84" s="50"/>
      <c r="AH84" s="46"/>
      <c r="AI84" s="43"/>
      <c r="AJ84" s="46"/>
      <c r="AK84" s="44"/>
      <c r="AL84" s="46" t="str">
        <f t="shared" si="11"/>
        <v/>
      </c>
      <c r="AM84" s="44"/>
      <c r="AN84" s="46" t="str">
        <f t="shared" si="12"/>
        <v/>
      </c>
      <c r="AO84" s="43"/>
      <c r="AP84" s="46" t="str">
        <f t="shared" si="13"/>
        <v/>
      </c>
      <c r="AQ84" s="43"/>
      <c r="AR84" s="43">
        <v>32.979999999999997</v>
      </c>
      <c r="AS84" s="46">
        <f t="shared" si="14"/>
        <v>0</v>
      </c>
      <c r="AT84" s="52">
        <f t="shared" si="15"/>
        <v>0</v>
      </c>
      <c r="AU84" s="46">
        <f t="shared" si="16"/>
        <v>0</v>
      </c>
    </row>
    <row r="85" spans="1:47" x14ac:dyDescent="0.25">
      <c r="A85" s="1" t="s">
        <v>163</v>
      </c>
      <c r="B85" s="1" t="s">
        <v>58</v>
      </c>
      <c r="C85" s="1" t="s">
        <v>59</v>
      </c>
      <c r="D85" s="1" t="s">
        <v>60</v>
      </c>
      <c r="E85" s="1" t="s">
        <v>73</v>
      </c>
      <c r="F85" s="1" t="s">
        <v>164</v>
      </c>
      <c r="G85" s="1" t="s">
        <v>55</v>
      </c>
      <c r="H85" s="1" t="s">
        <v>56</v>
      </c>
      <c r="I85" s="2">
        <v>160.39291141499999</v>
      </c>
      <c r="J85" s="2">
        <v>38.090000000000003</v>
      </c>
      <c r="K85" s="2">
        <f t="shared" si="17"/>
        <v>28.959999999999997</v>
      </c>
      <c r="L85" s="2">
        <f t="shared" si="18"/>
        <v>2.37</v>
      </c>
      <c r="M85" s="3">
        <v>2.37</v>
      </c>
      <c r="P85" s="6">
        <v>10.210000000000001</v>
      </c>
      <c r="Q85" s="5">
        <v>15714.466249999999</v>
      </c>
      <c r="R85" s="7">
        <v>15.58</v>
      </c>
      <c r="S85" s="5">
        <v>19099.1325</v>
      </c>
      <c r="T85" s="8">
        <v>2.95</v>
      </c>
      <c r="U85" s="5">
        <v>1084.899375</v>
      </c>
      <c r="AB85" s="10">
        <v>0.22</v>
      </c>
      <c r="AC85" s="5">
        <v>29.127175000000001</v>
      </c>
      <c r="AL85" s="5" t="str">
        <f t="shared" si="11"/>
        <v/>
      </c>
      <c r="AN85" s="5" t="str">
        <f t="shared" si="12"/>
        <v/>
      </c>
      <c r="AP85" s="5" t="str">
        <f t="shared" si="13"/>
        <v/>
      </c>
      <c r="AS85" s="5">
        <f t="shared" si="14"/>
        <v>35927.6253</v>
      </c>
      <c r="AT85" s="11">
        <f t="shared" si="15"/>
        <v>1.2206334551292297</v>
      </c>
      <c r="AU85" s="5">
        <f t="shared" si="16"/>
        <v>1220.6334551292298</v>
      </c>
    </row>
    <row r="86" spans="1:47" x14ac:dyDescent="0.25">
      <c r="A86" s="1" t="s">
        <v>163</v>
      </c>
      <c r="B86" s="1" t="s">
        <v>58</v>
      </c>
      <c r="C86" s="1" t="s">
        <v>59</v>
      </c>
      <c r="D86" s="1" t="s">
        <v>60</v>
      </c>
      <c r="E86" s="1" t="s">
        <v>74</v>
      </c>
      <c r="F86" s="1" t="s">
        <v>164</v>
      </c>
      <c r="G86" s="1" t="s">
        <v>55</v>
      </c>
      <c r="H86" s="1" t="s">
        <v>56</v>
      </c>
      <c r="I86" s="2">
        <v>160.39291141499999</v>
      </c>
      <c r="J86" s="2">
        <v>37.53</v>
      </c>
      <c r="K86" s="2">
        <f t="shared" si="17"/>
        <v>34.44</v>
      </c>
      <c r="L86" s="2">
        <f t="shared" si="18"/>
        <v>3.1</v>
      </c>
      <c r="M86" s="3">
        <v>3.1</v>
      </c>
      <c r="N86" s="4">
        <v>4.1100000000000003</v>
      </c>
      <c r="O86" s="5">
        <v>8052.0037500000008</v>
      </c>
      <c r="P86" s="6">
        <v>27.62</v>
      </c>
      <c r="Q86" s="5">
        <v>42510.6325</v>
      </c>
      <c r="R86" s="7">
        <v>0.13</v>
      </c>
      <c r="S86" s="5">
        <v>159.36375000000001</v>
      </c>
      <c r="AB86" s="10">
        <v>2.58</v>
      </c>
      <c r="AC86" s="5">
        <v>341.58232500000003</v>
      </c>
      <c r="AL86" s="5" t="str">
        <f t="shared" si="11"/>
        <v/>
      </c>
      <c r="AN86" s="5" t="str">
        <f t="shared" si="12"/>
        <v/>
      </c>
      <c r="AP86" s="5" t="str">
        <f t="shared" si="13"/>
        <v/>
      </c>
      <c r="AS86" s="5">
        <f t="shared" si="14"/>
        <v>51063.582325000003</v>
      </c>
      <c r="AT86" s="11">
        <f t="shared" si="15"/>
        <v>1.7348743871652608</v>
      </c>
      <c r="AU86" s="5">
        <f t="shared" si="16"/>
        <v>1734.8743871652607</v>
      </c>
    </row>
    <row r="87" spans="1:47" x14ac:dyDescent="0.25">
      <c r="A87" s="1" t="s">
        <v>163</v>
      </c>
      <c r="B87" s="1" t="s">
        <v>58</v>
      </c>
      <c r="C87" s="1" t="s">
        <v>59</v>
      </c>
      <c r="D87" s="1" t="s">
        <v>60</v>
      </c>
      <c r="E87" s="1" t="s">
        <v>75</v>
      </c>
      <c r="F87" s="1" t="s">
        <v>164</v>
      </c>
      <c r="G87" s="1" t="s">
        <v>55</v>
      </c>
      <c r="H87" s="1" t="s">
        <v>56</v>
      </c>
      <c r="I87" s="2">
        <v>160.39291141499999</v>
      </c>
      <c r="J87" s="2">
        <v>39.380000000000003</v>
      </c>
      <c r="K87" s="2">
        <f t="shared" si="17"/>
        <v>38.9</v>
      </c>
      <c r="L87" s="2">
        <f t="shared" si="18"/>
        <v>0.48</v>
      </c>
      <c r="M87" s="3">
        <v>0.48</v>
      </c>
      <c r="P87" s="6">
        <v>20.87</v>
      </c>
      <c r="Q87" s="5">
        <v>32121.53875</v>
      </c>
      <c r="R87" s="7">
        <v>17.21</v>
      </c>
      <c r="S87" s="5">
        <v>21097.30875</v>
      </c>
      <c r="T87" s="8">
        <v>0.82</v>
      </c>
      <c r="U87" s="5">
        <v>301.56524999999999</v>
      </c>
      <c r="AL87" s="5" t="str">
        <f t="shared" si="11"/>
        <v/>
      </c>
      <c r="AN87" s="5" t="str">
        <f t="shared" si="12"/>
        <v/>
      </c>
      <c r="AP87" s="5" t="str">
        <f t="shared" si="13"/>
        <v/>
      </c>
      <c r="AS87" s="5">
        <f t="shared" si="14"/>
        <v>53520.412750000003</v>
      </c>
      <c r="AT87" s="11">
        <f t="shared" si="15"/>
        <v>1.8183446801582788</v>
      </c>
      <c r="AU87" s="5">
        <f t="shared" si="16"/>
        <v>1818.3446801582788</v>
      </c>
    </row>
    <row r="88" spans="1:47" x14ac:dyDescent="0.25">
      <c r="A88" s="1" t="s">
        <v>163</v>
      </c>
      <c r="B88" s="1" t="s">
        <v>58</v>
      </c>
      <c r="C88" s="1" t="s">
        <v>59</v>
      </c>
      <c r="D88" s="1" t="s">
        <v>60</v>
      </c>
      <c r="E88" s="1" t="s">
        <v>76</v>
      </c>
      <c r="F88" s="1" t="s">
        <v>164</v>
      </c>
      <c r="G88" s="1" t="s">
        <v>55</v>
      </c>
      <c r="H88" s="1" t="s">
        <v>56</v>
      </c>
      <c r="I88" s="2">
        <v>160.39291141499999</v>
      </c>
      <c r="J88" s="2">
        <v>39.82</v>
      </c>
      <c r="K88" s="2">
        <f t="shared" si="17"/>
        <v>23.57</v>
      </c>
      <c r="L88" s="2">
        <f t="shared" si="18"/>
        <v>0</v>
      </c>
      <c r="P88" s="6">
        <v>2.62</v>
      </c>
      <c r="Q88" s="5">
        <v>4032.5075000000002</v>
      </c>
      <c r="R88" s="7">
        <v>16.600000000000001</v>
      </c>
      <c r="S88" s="5">
        <v>20349.525000000001</v>
      </c>
      <c r="T88" s="8">
        <v>4.3499999999999996</v>
      </c>
      <c r="U88" s="5">
        <v>1599.766875</v>
      </c>
      <c r="AL88" s="5" t="str">
        <f t="shared" si="11"/>
        <v/>
      </c>
      <c r="AN88" s="5" t="str">
        <f t="shared" si="12"/>
        <v/>
      </c>
      <c r="AP88" s="5" t="str">
        <f t="shared" si="13"/>
        <v/>
      </c>
      <c r="AS88" s="5">
        <f t="shared" si="14"/>
        <v>25981.799375000002</v>
      </c>
      <c r="AT88" s="11">
        <f t="shared" si="15"/>
        <v>0.88272612722836186</v>
      </c>
      <c r="AU88" s="5">
        <f t="shared" si="16"/>
        <v>882.72612722836186</v>
      </c>
    </row>
    <row r="89" spans="1:47" x14ac:dyDescent="0.25">
      <c r="A89" s="1" t="s">
        <v>165</v>
      </c>
      <c r="B89" s="1" t="s">
        <v>166</v>
      </c>
      <c r="C89" s="1" t="s">
        <v>167</v>
      </c>
      <c r="D89" s="1" t="s">
        <v>168</v>
      </c>
      <c r="E89" s="1" t="s">
        <v>71</v>
      </c>
      <c r="F89" s="1" t="s">
        <v>164</v>
      </c>
      <c r="G89" s="1" t="s">
        <v>55</v>
      </c>
      <c r="H89" s="1" t="s">
        <v>56</v>
      </c>
      <c r="I89" s="2">
        <v>79.458998999599999</v>
      </c>
      <c r="J89" s="2">
        <v>37.65</v>
      </c>
      <c r="K89" s="2">
        <f t="shared" si="17"/>
        <v>4.25</v>
      </c>
      <c r="L89" s="2">
        <f t="shared" si="18"/>
        <v>0</v>
      </c>
      <c r="R89" s="7">
        <v>2.48</v>
      </c>
      <c r="S89" s="5">
        <v>3040.17</v>
      </c>
      <c r="T89" s="8">
        <v>1.64</v>
      </c>
      <c r="U89" s="5">
        <v>603.13049999999998</v>
      </c>
      <c r="AB89" s="10">
        <v>0.13</v>
      </c>
      <c r="AC89" s="5">
        <v>17.211512500000001</v>
      </c>
      <c r="AL89" s="5" t="str">
        <f t="shared" si="11"/>
        <v/>
      </c>
      <c r="AN89" s="5" t="str">
        <f t="shared" si="12"/>
        <v/>
      </c>
      <c r="AP89" s="5" t="str">
        <f t="shared" si="13"/>
        <v/>
      </c>
      <c r="AS89" s="5">
        <f t="shared" si="14"/>
        <v>3660.5120125000003</v>
      </c>
      <c r="AT89" s="11">
        <f t="shared" si="15"/>
        <v>0.12436511982215329</v>
      </c>
      <c r="AU89" s="5">
        <f t="shared" si="16"/>
        <v>124.36511982215329</v>
      </c>
    </row>
    <row r="90" spans="1:47" x14ac:dyDescent="0.25">
      <c r="A90" s="1" t="s">
        <v>169</v>
      </c>
      <c r="B90" s="1" t="s">
        <v>170</v>
      </c>
      <c r="C90" s="1" t="s">
        <v>171</v>
      </c>
      <c r="D90" s="1" t="s">
        <v>65</v>
      </c>
      <c r="E90" s="1" t="s">
        <v>66</v>
      </c>
      <c r="F90" s="1" t="s">
        <v>164</v>
      </c>
      <c r="G90" s="1" t="s">
        <v>55</v>
      </c>
      <c r="H90" s="1" t="s">
        <v>56</v>
      </c>
      <c r="I90" s="2">
        <v>160.49871598999999</v>
      </c>
      <c r="J90" s="2">
        <v>40.14</v>
      </c>
      <c r="K90" s="2">
        <f t="shared" si="17"/>
        <v>2.7300000000000004</v>
      </c>
      <c r="L90" s="2">
        <f t="shared" si="18"/>
        <v>0</v>
      </c>
      <c r="T90" s="8">
        <v>1.34</v>
      </c>
      <c r="U90" s="5">
        <v>492.80175000000003</v>
      </c>
      <c r="Z90" s="9">
        <v>1.19</v>
      </c>
      <c r="AA90" s="5">
        <v>175.05494999999999</v>
      </c>
      <c r="AB90" s="10">
        <v>0.2</v>
      </c>
      <c r="AC90" s="5">
        <v>26.47925</v>
      </c>
      <c r="AL90" s="5" t="str">
        <f t="shared" si="11"/>
        <v/>
      </c>
      <c r="AN90" s="5" t="str">
        <f t="shared" si="12"/>
        <v/>
      </c>
      <c r="AP90" s="5" t="str">
        <f t="shared" si="13"/>
        <v/>
      </c>
      <c r="AS90" s="5">
        <f t="shared" si="14"/>
        <v>694.33595000000003</v>
      </c>
      <c r="AT90" s="11">
        <f t="shared" si="15"/>
        <v>2.3589916744899256E-2</v>
      </c>
      <c r="AU90" s="5">
        <f t="shared" si="16"/>
        <v>23.589916744899256</v>
      </c>
    </row>
    <row r="91" spans="1:47" x14ac:dyDescent="0.25">
      <c r="A91" s="1" t="s">
        <v>169</v>
      </c>
      <c r="B91" s="1" t="s">
        <v>170</v>
      </c>
      <c r="C91" s="1" t="s">
        <v>171</v>
      </c>
      <c r="D91" s="1" t="s">
        <v>65</v>
      </c>
      <c r="E91" s="1" t="s">
        <v>68</v>
      </c>
      <c r="F91" s="1" t="s">
        <v>164</v>
      </c>
      <c r="G91" s="1" t="s">
        <v>55</v>
      </c>
      <c r="H91" s="1" t="s">
        <v>56</v>
      </c>
      <c r="I91" s="2">
        <v>160.49871598999999</v>
      </c>
      <c r="J91" s="2">
        <v>39.33</v>
      </c>
      <c r="K91" s="2">
        <f t="shared" si="17"/>
        <v>39.249999999999993</v>
      </c>
      <c r="L91" s="2">
        <f t="shared" si="18"/>
        <v>0</v>
      </c>
      <c r="R91" s="7">
        <v>27.7</v>
      </c>
      <c r="S91" s="5">
        <v>33956.737500000003</v>
      </c>
      <c r="T91" s="8">
        <v>9.74</v>
      </c>
      <c r="U91" s="5">
        <v>3582.00675</v>
      </c>
      <c r="Z91" s="9">
        <v>0.76</v>
      </c>
      <c r="AA91" s="5">
        <v>111.7998</v>
      </c>
      <c r="AB91" s="10">
        <v>1.05</v>
      </c>
      <c r="AC91" s="5">
        <v>139.0160625</v>
      </c>
      <c r="AL91" s="5" t="str">
        <f t="shared" si="11"/>
        <v/>
      </c>
      <c r="AN91" s="5" t="str">
        <f t="shared" si="12"/>
        <v/>
      </c>
      <c r="AP91" s="5" t="str">
        <f t="shared" si="13"/>
        <v/>
      </c>
      <c r="AS91" s="5">
        <f t="shared" si="14"/>
        <v>37789.560112500003</v>
      </c>
      <c r="AT91" s="11">
        <f t="shared" si="15"/>
        <v>1.2838922957686993</v>
      </c>
      <c r="AU91" s="5">
        <f t="shared" si="16"/>
        <v>1283.8922957686993</v>
      </c>
    </row>
    <row r="92" spans="1:47" x14ac:dyDescent="0.25">
      <c r="A92" s="1" t="s">
        <v>169</v>
      </c>
      <c r="B92" s="1" t="s">
        <v>170</v>
      </c>
      <c r="C92" s="1" t="s">
        <v>171</v>
      </c>
      <c r="D92" s="1" t="s">
        <v>65</v>
      </c>
      <c r="E92" s="1" t="s">
        <v>61</v>
      </c>
      <c r="F92" s="1" t="s">
        <v>164</v>
      </c>
      <c r="G92" s="1" t="s">
        <v>55</v>
      </c>
      <c r="H92" s="1" t="s">
        <v>56</v>
      </c>
      <c r="I92" s="2">
        <v>160.49871598999999</v>
      </c>
      <c r="J92" s="2">
        <v>39.22</v>
      </c>
      <c r="K92" s="2">
        <f t="shared" si="17"/>
        <v>17.869999999999997</v>
      </c>
      <c r="L92" s="2">
        <f t="shared" si="18"/>
        <v>0</v>
      </c>
      <c r="T92" s="8">
        <v>16.38</v>
      </c>
      <c r="U92" s="5">
        <v>6023.9497499999998</v>
      </c>
      <c r="Z92" s="9">
        <v>1.49</v>
      </c>
      <c r="AA92" s="5">
        <v>219.18645000000001</v>
      </c>
      <c r="AL92" s="5" t="str">
        <f t="shared" si="11"/>
        <v/>
      </c>
      <c r="AN92" s="5" t="str">
        <f t="shared" si="12"/>
        <v/>
      </c>
      <c r="AP92" s="5" t="str">
        <f t="shared" si="13"/>
        <v/>
      </c>
      <c r="AS92" s="5">
        <f t="shared" si="14"/>
        <v>6243.1361999999999</v>
      </c>
      <c r="AT92" s="11">
        <f t="shared" si="15"/>
        <v>0.212109229235598</v>
      </c>
      <c r="AU92" s="5">
        <f t="shared" si="16"/>
        <v>212.10922923559798</v>
      </c>
    </row>
    <row r="93" spans="1:47" x14ac:dyDescent="0.25">
      <c r="A93" s="1" t="s">
        <v>172</v>
      </c>
      <c r="B93" s="1" t="s">
        <v>170</v>
      </c>
      <c r="C93" s="1" t="s">
        <v>171</v>
      </c>
      <c r="D93" s="1" t="s">
        <v>65</v>
      </c>
      <c r="E93" s="1" t="s">
        <v>69</v>
      </c>
      <c r="F93" s="1" t="s">
        <v>164</v>
      </c>
      <c r="G93" s="1" t="s">
        <v>55</v>
      </c>
      <c r="H93" s="1" t="s">
        <v>56</v>
      </c>
      <c r="I93" s="2">
        <v>40.244905177699998</v>
      </c>
      <c r="J93" s="2">
        <v>38.299999999999997</v>
      </c>
      <c r="K93" s="2">
        <f t="shared" si="17"/>
        <v>35.520000000000003</v>
      </c>
      <c r="L93" s="2">
        <f t="shared" si="18"/>
        <v>2.78</v>
      </c>
      <c r="M93" s="3">
        <v>2.78</v>
      </c>
      <c r="R93" s="7">
        <v>27.17</v>
      </c>
      <c r="S93" s="5">
        <v>33307.02375</v>
      </c>
      <c r="T93" s="8">
        <v>7.84</v>
      </c>
      <c r="U93" s="5">
        <v>2883.2579999999998</v>
      </c>
      <c r="Z93" s="9">
        <v>0.51</v>
      </c>
      <c r="AA93" s="5">
        <v>75.023550000000014</v>
      </c>
      <c r="AL93" s="5" t="str">
        <f t="shared" si="11"/>
        <v/>
      </c>
      <c r="AN93" s="5" t="str">
        <f t="shared" si="12"/>
        <v/>
      </c>
      <c r="AP93" s="5" t="str">
        <f t="shared" si="13"/>
        <v/>
      </c>
      <c r="AS93" s="5">
        <f t="shared" si="14"/>
        <v>36265.3053</v>
      </c>
      <c r="AT93" s="11">
        <f t="shared" si="15"/>
        <v>1.2321060615619193</v>
      </c>
      <c r="AU93" s="5">
        <f t="shared" si="16"/>
        <v>1232.1060615619192</v>
      </c>
    </row>
    <row r="94" spans="1:47" x14ac:dyDescent="0.25">
      <c r="A94" s="1" t="s">
        <v>173</v>
      </c>
      <c r="B94" s="1" t="s">
        <v>174</v>
      </c>
      <c r="C94" s="1" t="s">
        <v>175</v>
      </c>
      <c r="D94" s="1" t="s">
        <v>65</v>
      </c>
      <c r="E94" s="1" t="s">
        <v>74</v>
      </c>
      <c r="F94" s="1" t="s">
        <v>176</v>
      </c>
      <c r="G94" s="1" t="s">
        <v>55</v>
      </c>
      <c r="H94" s="1" t="s">
        <v>56</v>
      </c>
      <c r="I94" s="2">
        <v>20.123847573599999</v>
      </c>
      <c r="J94" s="2">
        <v>18.68</v>
      </c>
      <c r="K94" s="2">
        <f t="shared" si="17"/>
        <v>15.930000000000001</v>
      </c>
      <c r="L94" s="2">
        <f t="shared" si="18"/>
        <v>2.75</v>
      </c>
      <c r="M94" s="3">
        <v>2.75</v>
      </c>
      <c r="R94" s="7">
        <v>9.56</v>
      </c>
      <c r="S94" s="5">
        <v>11719.365</v>
      </c>
      <c r="T94" s="8">
        <v>0.56999999999999995</v>
      </c>
      <c r="U94" s="5">
        <v>209.62462500000001</v>
      </c>
      <c r="Z94" s="9">
        <v>2.39</v>
      </c>
      <c r="AA94" s="5">
        <v>351.58095000000009</v>
      </c>
      <c r="AB94" s="10">
        <v>3.41</v>
      </c>
      <c r="AC94" s="5">
        <v>451.47121249999998</v>
      </c>
      <c r="AL94" s="5" t="str">
        <f t="shared" si="11"/>
        <v/>
      </c>
      <c r="AN94" s="5" t="str">
        <f t="shared" si="12"/>
        <v/>
      </c>
      <c r="AP94" s="5" t="str">
        <f t="shared" si="13"/>
        <v/>
      </c>
      <c r="AS94" s="5">
        <f t="shared" si="14"/>
        <v>12732.0417875</v>
      </c>
      <c r="AT94" s="11">
        <f t="shared" si="15"/>
        <v>0.43256842132357298</v>
      </c>
      <c r="AU94" s="5">
        <f t="shared" si="16"/>
        <v>432.56842132357303</v>
      </c>
    </row>
    <row r="95" spans="1:47" x14ac:dyDescent="0.25">
      <c r="A95" s="1" t="s">
        <v>177</v>
      </c>
      <c r="B95" s="1" t="s">
        <v>178</v>
      </c>
      <c r="C95" s="1" t="s">
        <v>179</v>
      </c>
      <c r="D95" s="1" t="s">
        <v>127</v>
      </c>
      <c r="E95" s="1" t="s">
        <v>74</v>
      </c>
      <c r="F95" s="1" t="s">
        <v>176</v>
      </c>
      <c r="G95" s="1" t="s">
        <v>55</v>
      </c>
      <c r="H95" s="1" t="s">
        <v>56</v>
      </c>
      <c r="I95" s="2">
        <v>20.141774092999999</v>
      </c>
      <c r="J95" s="2">
        <v>19.62</v>
      </c>
      <c r="K95" s="2">
        <f t="shared" si="17"/>
        <v>19.619999999999997</v>
      </c>
      <c r="L95" s="2">
        <f t="shared" si="18"/>
        <v>0</v>
      </c>
      <c r="R95" s="7">
        <v>10.49</v>
      </c>
      <c r="S95" s="5">
        <v>12859.428749999999</v>
      </c>
      <c r="T95" s="8">
        <v>9.0500000000000007</v>
      </c>
      <c r="U95" s="5">
        <v>3328.2506250000001</v>
      </c>
      <c r="Z95" s="9">
        <v>0.08</v>
      </c>
      <c r="AA95" s="5">
        <v>11.7684</v>
      </c>
      <c r="AL95" s="5" t="str">
        <f t="shared" si="11"/>
        <v/>
      </c>
      <c r="AN95" s="5" t="str">
        <f t="shared" si="12"/>
        <v/>
      </c>
      <c r="AP95" s="5" t="str">
        <f t="shared" si="13"/>
        <v/>
      </c>
      <c r="AS95" s="5">
        <f t="shared" si="14"/>
        <v>16199.447775000001</v>
      </c>
      <c r="AT95" s="11">
        <f t="shared" si="15"/>
        <v>0.55037280487290563</v>
      </c>
      <c r="AU95" s="5">
        <f t="shared" si="16"/>
        <v>550.3728048729057</v>
      </c>
    </row>
    <row r="96" spans="1:47" x14ac:dyDescent="0.25">
      <c r="A96" s="1" t="s">
        <v>180</v>
      </c>
      <c r="B96" s="1" t="s">
        <v>174</v>
      </c>
      <c r="C96" s="1" t="s">
        <v>175</v>
      </c>
      <c r="D96" s="1" t="s">
        <v>65</v>
      </c>
      <c r="E96" s="1" t="s">
        <v>75</v>
      </c>
      <c r="F96" s="1" t="s">
        <v>176</v>
      </c>
      <c r="G96" s="1" t="s">
        <v>55</v>
      </c>
      <c r="H96" s="1" t="s">
        <v>56</v>
      </c>
      <c r="I96" s="2">
        <v>17.684466780200001</v>
      </c>
      <c r="J96" s="2">
        <v>16.95</v>
      </c>
      <c r="K96" s="2">
        <f t="shared" si="17"/>
        <v>9.5</v>
      </c>
      <c r="L96" s="2">
        <f t="shared" si="18"/>
        <v>0</v>
      </c>
      <c r="R96" s="7">
        <v>0.64</v>
      </c>
      <c r="S96" s="5">
        <v>784.56000000000006</v>
      </c>
      <c r="T96" s="8">
        <v>7.23</v>
      </c>
      <c r="U96" s="5">
        <v>2658.9228750000002</v>
      </c>
      <c r="Z96" s="9">
        <v>0.2</v>
      </c>
      <c r="AA96" s="5">
        <v>29.42100000000001</v>
      </c>
      <c r="AB96" s="10">
        <v>1.43</v>
      </c>
      <c r="AC96" s="5">
        <v>189.3266375</v>
      </c>
      <c r="AL96" s="5" t="str">
        <f t="shared" si="11"/>
        <v/>
      </c>
      <c r="AN96" s="5" t="str">
        <f t="shared" si="12"/>
        <v/>
      </c>
      <c r="AP96" s="5" t="str">
        <f t="shared" si="13"/>
        <v/>
      </c>
      <c r="AS96" s="5">
        <f t="shared" si="14"/>
        <v>3662.2305124999998</v>
      </c>
      <c r="AT96" s="11">
        <f t="shared" si="15"/>
        <v>0.12442350549543738</v>
      </c>
      <c r="AU96" s="5">
        <f t="shared" si="16"/>
        <v>124.42350549543737</v>
      </c>
    </row>
    <row r="97" spans="1:47" x14ac:dyDescent="0.25">
      <c r="A97" s="1" t="s">
        <v>181</v>
      </c>
      <c r="B97" s="1" t="s">
        <v>178</v>
      </c>
      <c r="C97" s="1" t="s">
        <v>179</v>
      </c>
      <c r="D97" s="1" t="s">
        <v>127</v>
      </c>
      <c r="E97" s="1" t="s">
        <v>75</v>
      </c>
      <c r="F97" s="1" t="s">
        <v>176</v>
      </c>
      <c r="G97" s="1" t="s">
        <v>55</v>
      </c>
      <c r="H97" s="1" t="s">
        <v>56</v>
      </c>
      <c r="I97" s="2">
        <v>140.880989626</v>
      </c>
      <c r="J97" s="2">
        <v>20.04</v>
      </c>
      <c r="K97" s="2">
        <f t="shared" si="17"/>
        <v>15.71</v>
      </c>
      <c r="L97" s="2">
        <f t="shared" si="18"/>
        <v>1.08</v>
      </c>
      <c r="M97" s="3">
        <v>1.08</v>
      </c>
      <c r="T97" s="8">
        <v>15.71</v>
      </c>
      <c r="U97" s="5">
        <v>5777.5488750000004</v>
      </c>
      <c r="AL97" s="5" t="str">
        <f t="shared" si="11"/>
        <v/>
      </c>
      <c r="AN97" s="5" t="str">
        <f t="shared" si="12"/>
        <v/>
      </c>
      <c r="AP97" s="5" t="str">
        <f t="shared" si="13"/>
        <v/>
      </c>
      <c r="AS97" s="5">
        <f t="shared" si="14"/>
        <v>5777.5488750000004</v>
      </c>
      <c r="AT97" s="11">
        <f t="shared" si="15"/>
        <v>0.19629099854448898</v>
      </c>
      <c r="AU97" s="5">
        <f t="shared" si="16"/>
        <v>196.29099854448899</v>
      </c>
    </row>
    <row r="98" spans="1:47" x14ac:dyDescent="0.25">
      <c r="A98" s="1" t="s">
        <v>181</v>
      </c>
      <c r="B98" s="1" t="s">
        <v>178</v>
      </c>
      <c r="C98" s="1" t="s">
        <v>179</v>
      </c>
      <c r="D98" s="1" t="s">
        <v>127</v>
      </c>
      <c r="E98" s="1" t="s">
        <v>76</v>
      </c>
      <c r="F98" s="1" t="s">
        <v>176</v>
      </c>
      <c r="G98" s="1" t="s">
        <v>55</v>
      </c>
      <c r="H98" s="1" t="s">
        <v>56</v>
      </c>
      <c r="I98" s="2">
        <v>140.880989626</v>
      </c>
      <c r="J98" s="2">
        <v>40.25</v>
      </c>
      <c r="K98" s="2">
        <f t="shared" si="17"/>
        <v>5.63</v>
      </c>
      <c r="L98" s="2">
        <f t="shared" si="18"/>
        <v>0</v>
      </c>
      <c r="T98" s="8">
        <v>5.63</v>
      </c>
      <c r="U98" s="5">
        <v>2070.5028750000001</v>
      </c>
      <c r="AL98" s="5" t="str">
        <f t="shared" si="11"/>
        <v/>
      </c>
      <c r="AN98" s="5" t="str">
        <f t="shared" si="12"/>
        <v/>
      </c>
      <c r="AP98" s="5" t="str">
        <f t="shared" si="13"/>
        <v/>
      </c>
      <c r="AS98" s="5">
        <f t="shared" si="14"/>
        <v>2070.5028750000001</v>
      </c>
      <c r="AT98" s="11">
        <f t="shared" si="15"/>
        <v>7.0344896359355369E-2</v>
      </c>
      <c r="AU98" s="5">
        <f t="shared" si="16"/>
        <v>70.34489635935536</v>
      </c>
    </row>
    <row r="99" spans="1:47" x14ac:dyDescent="0.25">
      <c r="A99" s="1" t="s">
        <v>182</v>
      </c>
      <c r="B99" s="1" t="s">
        <v>183</v>
      </c>
      <c r="C99" s="1" t="s">
        <v>184</v>
      </c>
      <c r="D99" s="1" t="s">
        <v>185</v>
      </c>
      <c r="E99" s="1" t="s">
        <v>75</v>
      </c>
      <c r="F99" s="1" t="s">
        <v>176</v>
      </c>
      <c r="G99" s="1" t="s">
        <v>55</v>
      </c>
      <c r="H99" s="1" t="s">
        <v>56</v>
      </c>
      <c r="I99" s="2">
        <v>2.51587564543</v>
      </c>
      <c r="J99" s="2">
        <v>2.2799999999999998</v>
      </c>
      <c r="K99" s="2">
        <f t="shared" si="17"/>
        <v>1.9500000000000002</v>
      </c>
      <c r="L99" s="2">
        <f t="shared" si="18"/>
        <v>0</v>
      </c>
      <c r="Z99" s="9">
        <v>0.36</v>
      </c>
      <c r="AA99" s="5">
        <v>52.957800000000013</v>
      </c>
      <c r="AB99" s="10">
        <v>1.59</v>
      </c>
      <c r="AC99" s="5">
        <v>210.51003750000001</v>
      </c>
      <c r="AL99" s="5" t="str">
        <f t="shared" ref="AL99:AL130" si="19">IF(AK99&gt;0,AK99*$AL$1,"")</f>
        <v/>
      </c>
      <c r="AN99" s="5" t="str">
        <f t="shared" ref="AN99:AN130" si="20">IF(AM99&gt;0,AM99*$AN$1,"")</f>
        <v/>
      </c>
      <c r="AP99" s="5" t="str">
        <f t="shared" ref="AP99:AP130" si="21">IF(AO99&gt;0,AO99*$AP$1,"")</f>
        <v/>
      </c>
      <c r="AS99" s="5">
        <f t="shared" si="14"/>
        <v>263.46783750000003</v>
      </c>
      <c r="AT99" s="11">
        <f t="shared" ref="AT99:AT130" si="22">(AS99/$AS$213)*100</f>
        <v>8.9512639401483473E-3</v>
      </c>
      <c r="AU99" s="5">
        <f t="shared" ref="AU99:AU130" si="23">(AT99/100)*$AU$1</f>
        <v>8.9512639401483476</v>
      </c>
    </row>
    <row r="100" spans="1:47" x14ac:dyDescent="0.25">
      <c r="A100" s="1" t="s">
        <v>186</v>
      </c>
      <c r="B100" s="1" t="s">
        <v>159</v>
      </c>
      <c r="C100" s="1" t="s">
        <v>160</v>
      </c>
      <c r="D100" s="1" t="s">
        <v>161</v>
      </c>
      <c r="E100" s="1" t="s">
        <v>73</v>
      </c>
      <c r="F100" s="1" t="s">
        <v>176</v>
      </c>
      <c r="G100" s="1" t="s">
        <v>55</v>
      </c>
      <c r="H100" s="1" t="s">
        <v>56</v>
      </c>
      <c r="I100" s="2">
        <v>80.197382335499995</v>
      </c>
      <c r="J100" s="2">
        <v>39.18</v>
      </c>
      <c r="K100" s="2">
        <f t="shared" si="17"/>
        <v>16.7</v>
      </c>
      <c r="L100" s="2">
        <f t="shared" si="18"/>
        <v>0.59</v>
      </c>
      <c r="M100" s="3">
        <v>0.59</v>
      </c>
      <c r="T100" s="8">
        <v>16.7</v>
      </c>
      <c r="U100" s="5">
        <v>6141.63375</v>
      </c>
      <c r="AL100" s="5" t="str">
        <f t="shared" si="19"/>
        <v/>
      </c>
      <c r="AN100" s="5" t="str">
        <f t="shared" si="20"/>
        <v/>
      </c>
      <c r="AP100" s="5" t="str">
        <f t="shared" si="21"/>
        <v/>
      </c>
      <c r="AS100" s="5">
        <f t="shared" si="14"/>
        <v>6141.63375</v>
      </c>
      <c r="AT100" s="11">
        <f t="shared" si="22"/>
        <v>0.20866070500910028</v>
      </c>
      <c r="AU100" s="5">
        <f t="shared" si="23"/>
        <v>208.66070500910027</v>
      </c>
    </row>
    <row r="101" spans="1:47" x14ac:dyDescent="0.25">
      <c r="A101" s="1" t="s">
        <v>187</v>
      </c>
      <c r="B101" s="1" t="s">
        <v>91</v>
      </c>
      <c r="C101" s="1" t="s">
        <v>92</v>
      </c>
      <c r="D101" s="1" t="s">
        <v>60</v>
      </c>
      <c r="E101" s="1" t="s">
        <v>73</v>
      </c>
      <c r="F101" s="1" t="s">
        <v>188</v>
      </c>
      <c r="G101" s="1" t="s">
        <v>55</v>
      </c>
      <c r="H101" s="1" t="s">
        <v>56</v>
      </c>
      <c r="I101" s="2">
        <v>152.63550514600001</v>
      </c>
      <c r="J101" s="2">
        <v>30.79</v>
      </c>
      <c r="K101" s="2">
        <f t="shared" si="17"/>
        <v>30.79</v>
      </c>
      <c r="L101" s="2">
        <f t="shared" si="18"/>
        <v>0</v>
      </c>
      <c r="R101" s="7">
        <v>30.53</v>
      </c>
      <c r="S101" s="5">
        <v>37425.963750000003</v>
      </c>
      <c r="Z101" s="9">
        <v>0.24</v>
      </c>
      <c r="AA101" s="5">
        <v>35.305200000000013</v>
      </c>
      <c r="AB101" s="10">
        <v>0.02</v>
      </c>
      <c r="AC101" s="5">
        <v>2.6479249999999999</v>
      </c>
      <c r="AL101" s="5" t="str">
        <f t="shared" si="19"/>
        <v/>
      </c>
      <c r="AN101" s="5" t="str">
        <f t="shared" si="20"/>
        <v/>
      </c>
      <c r="AP101" s="5" t="str">
        <f t="shared" si="21"/>
        <v/>
      </c>
      <c r="AS101" s="5">
        <f t="shared" si="14"/>
        <v>37463.916875000003</v>
      </c>
      <c r="AT101" s="11">
        <f t="shared" si="22"/>
        <v>1.2728286357908969</v>
      </c>
      <c r="AU101" s="5">
        <f t="shared" si="23"/>
        <v>1272.8286357908969</v>
      </c>
    </row>
    <row r="102" spans="1:47" x14ac:dyDescent="0.25">
      <c r="A102" s="1" t="s">
        <v>187</v>
      </c>
      <c r="B102" s="1" t="s">
        <v>91</v>
      </c>
      <c r="C102" s="1" t="s">
        <v>92</v>
      </c>
      <c r="D102" s="1" t="s">
        <v>60</v>
      </c>
      <c r="E102" s="1" t="s">
        <v>74</v>
      </c>
      <c r="F102" s="1" t="s">
        <v>188</v>
      </c>
      <c r="G102" s="1" t="s">
        <v>55</v>
      </c>
      <c r="H102" s="1" t="s">
        <v>56</v>
      </c>
      <c r="I102" s="2">
        <v>152.63550514600001</v>
      </c>
      <c r="J102" s="2">
        <v>37.909999999999997</v>
      </c>
      <c r="K102" s="2">
        <f t="shared" si="17"/>
        <v>37.910000000000004</v>
      </c>
      <c r="L102" s="2">
        <f t="shared" si="18"/>
        <v>0</v>
      </c>
      <c r="R102" s="7">
        <v>28.78</v>
      </c>
      <c r="S102" s="5">
        <v>35280.682500000003</v>
      </c>
      <c r="T102" s="8">
        <v>9.1300000000000008</v>
      </c>
      <c r="U102" s="5">
        <v>3357.6716249999999</v>
      </c>
      <c r="AL102" s="5" t="str">
        <f t="shared" si="19"/>
        <v/>
      </c>
      <c r="AN102" s="5" t="str">
        <f t="shared" si="20"/>
        <v/>
      </c>
      <c r="AP102" s="5" t="str">
        <f t="shared" si="21"/>
        <v/>
      </c>
      <c r="AS102" s="5">
        <f t="shared" si="14"/>
        <v>38638.354125000005</v>
      </c>
      <c r="AT102" s="11">
        <f t="shared" si="22"/>
        <v>1.3127298924514637</v>
      </c>
      <c r="AU102" s="5">
        <f t="shared" si="23"/>
        <v>1312.7298924514637</v>
      </c>
    </row>
    <row r="103" spans="1:47" x14ac:dyDescent="0.25">
      <c r="A103" s="1" t="s">
        <v>187</v>
      </c>
      <c r="B103" s="1" t="s">
        <v>91</v>
      </c>
      <c r="C103" s="1" t="s">
        <v>92</v>
      </c>
      <c r="D103" s="1" t="s">
        <v>60</v>
      </c>
      <c r="E103" s="1" t="s">
        <v>75</v>
      </c>
      <c r="F103" s="1" t="s">
        <v>188</v>
      </c>
      <c r="G103" s="1" t="s">
        <v>55</v>
      </c>
      <c r="H103" s="1" t="s">
        <v>56</v>
      </c>
      <c r="I103" s="2">
        <v>152.63550514600001</v>
      </c>
      <c r="J103" s="2">
        <v>38.94</v>
      </c>
      <c r="K103" s="2">
        <f t="shared" si="17"/>
        <v>37.139999999999993</v>
      </c>
      <c r="L103" s="2">
        <f t="shared" si="18"/>
        <v>0.2</v>
      </c>
      <c r="M103" s="3">
        <v>0.2</v>
      </c>
      <c r="R103" s="7">
        <v>26.93</v>
      </c>
      <c r="S103" s="5">
        <v>33012.813750000001</v>
      </c>
      <c r="T103" s="8">
        <v>10.01</v>
      </c>
      <c r="U103" s="5">
        <v>3681.3026249999998</v>
      </c>
      <c r="AB103" s="10">
        <v>0.16</v>
      </c>
      <c r="AC103" s="5">
        <v>21.183399999999999</v>
      </c>
      <c r="AE103" s="2">
        <v>0.04</v>
      </c>
      <c r="AF103" s="5">
        <v>5.2958500000000006</v>
      </c>
      <c r="AL103" s="5" t="str">
        <f t="shared" si="19"/>
        <v/>
      </c>
      <c r="AN103" s="5" t="str">
        <f t="shared" si="20"/>
        <v/>
      </c>
      <c r="AP103" s="5" t="str">
        <f t="shared" si="21"/>
        <v/>
      </c>
      <c r="AS103" s="5">
        <f t="shared" si="14"/>
        <v>36720.595625000002</v>
      </c>
      <c r="AT103" s="11">
        <f t="shared" si="22"/>
        <v>1.2475744538603566</v>
      </c>
      <c r="AU103" s="5">
        <f t="shared" si="23"/>
        <v>1247.5744538603567</v>
      </c>
    </row>
    <row r="104" spans="1:47" x14ac:dyDescent="0.25">
      <c r="A104" s="1" t="s">
        <v>187</v>
      </c>
      <c r="B104" s="1" t="s">
        <v>91</v>
      </c>
      <c r="C104" s="1" t="s">
        <v>92</v>
      </c>
      <c r="D104" s="1" t="s">
        <v>60</v>
      </c>
      <c r="E104" s="1" t="s">
        <v>76</v>
      </c>
      <c r="F104" s="1" t="s">
        <v>188</v>
      </c>
      <c r="G104" s="1" t="s">
        <v>55</v>
      </c>
      <c r="H104" s="1" t="s">
        <v>56</v>
      </c>
      <c r="I104" s="2">
        <v>152.63550514600001</v>
      </c>
      <c r="J104" s="2">
        <v>40.47</v>
      </c>
      <c r="K104" s="2">
        <f t="shared" si="17"/>
        <v>9.870000000000001</v>
      </c>
      <c r="L104" s="2">
        <f t="shared" si="18"/>
        <v>0</v>
      </c>
      <c r="R104" s="7">
        <v>6.98</v>
      </c>
      <c r="S104" s="5">
        <v>8556.6075000000001</v>
      </c>
      <c r="T104" s="8">
        <v>2.89</v>
      </c>
      <c r="U104" s="5">
        <v>1062.833625</v>
      </c>
      <c r="AL104" s="5" t="str">
        <f t="shared" si="19"/>
        <v/>
      </c>
      <c r="AN104" s="5" t="str">
        <f t="shared" si="20"/>
        <v/>
      </c>
      <c r="AP104" s="5" t="str">
        <f t="shared" si="21"/>
        <v/>
      </c>
      <c r="AS104" s="5">
        <f t="shared" si="14"/>
        <v>9619.4411249999994</v>
      </c>
      <c r="AT104" s="11">
        <f t="shared" si="22"/>
        <v>0.32681847349429338</v>
      </c>
      <c r="AU104" s="5">
        <f t="shared" si="23"/>
        <v>326.81847349429336</v>
      </c>
    </row>
    <row r="105" spans="1:47" x14ac:dyDescent="0.25">
      <c r="A105" s="1" t="s">
        <v>189</v>
      </c>
      <c r="B105" s="1" t="s">
        <v>94</v>
      </c>
      <c r="C105" s="1" t="s">
        <v>95</v>
      </c>
      <c r="D105" s="1" t="s">
        <v>60</v>
      </c>
      <c r="E105" s="1" t="s">
        <v>73</v>
      </c>
      <c r="F105" s="1" t="s">
        <v>188</v>
      </c>
      <c r="G105" s="1" t="s">
        <v>55</v>
      </c>
      <c r="H105" s="1" t="s">
        <v>56</v>
      </c>
      <c r="I105" s="2">
        <v>8.9920380103999999</v>
      </c>
      <c r="J105" s="2">
        <v>8.5500000000000007</v>
      </c>
      <c r="K105" s="2">
        <f t="shared" si="17"/>
        <v>8.5500000000000007</v>
      </c>
      <c r="L105" s="2">
        <f t="shared" si="18"/>
        <v>0</v>
      </c>
      <c r="R105" s="7">
        <v>0.4</v>
      </c>
      <c r="S105" s="5">
        <v>490.35</v>
      </c>
      <c r="Z105" s="9">
        <v>6.38</v>
      </c>
      <c r="AA105" s="5">
        <v>938.52990000000011</v>
      </c>
      <c r="AB105" s="10">
        <v>1.77</v>
      </c>
      <c r="AC105" s="5">
        <v>234.3413625</v>
      </c>
      <c r="AL105" s="5" t="str">
        <f t="shared" si="19"/>
        <v/>
      </c>
      <c r="AN105" s="5" t="str">
        <f t="shared" si="20"/>
        <v/>
      </c>
      <c r="AP105" s="5" t="str">
        <f t="shared" si="21"/>
        <v/>
      </c>
      <c r="AS105" s="5">
        <f t="shared" si="14"/>
        <v>1663.2212625000002</v>
      </c>
      <c r="AT105" s="11">
        <f t="shared" si="22"/>
        <v>5.6507589893222777E-2</v>
      </c>
      <c r="AU105" s="5">
        <f t="shared" si="23"/>
        <v>56.507589893222779</v>
      </c>
    </row>
    <row r="106" spans="1:47" x14ac:dyDescent="0.25">
      <c r="A106" s="1" t="s">
        <v>190</v>
      </c>
      <c r="B106" s="1" t="s">
        <v>191</v>
      </c>
      <c r="C106" s="1" t="s">
        <v>192</v>
      </c>
      <c r="D106" s="1" t="s">
        <v>60</v>
      </c>
      <c r="E106" s="1" t="s">
        <v>88</v>
      </c>
      <c r="F106" s="1" t="s">
        <v>188</v>
      </c>
      <c r="G106" s="1" t="s">
        <v>55</v>
      </c>
      <c r="H106" s="1" t="s">
        <v>56</v>
      </c>
      <c r="I106" s="2">
        <v>160.46573034799999</v>
      </c>
      <c r="J106" s="2">
        <v>40.08</v>
      </c>
      <c r="K106" s="2">
        <f t="shared" si="17"/>
        <v>5.34</v>
      </c>
      <c r="L106" s="2">
        <f t="shared" si="18"/>
        <v>0</v>
      </c>
      <c r="R106" s="7">
        <v>0.42</v>
      </c>
      <c r="S106" s="5">
        <v>514.86749999999995</v>
      </c>
      <c r="T106" s="8">
        <v>4.92</v>
      </c>
      <c r="U106" s="5">
        <v>1809.3915</v>
      </c>
      <c r="AL106" s="5" t="str">
        <f t="shared" si="19"/>
        <v/>
      </c>
      <c r="AN106" s="5" t="str">
        <f t="shared" si="20"/>
        <v/>
      </c>
      <c r="AP106" s="5" t="str">
        <f t="shared" si="21"/>
        <v/>
      </c>
      <c r="AS106" s="5">
        <f t="shared" si="14"/>
        <v>2324.259</v>
      </c>
      <c r="AT106" s="11">
        <f t="shared" si="22"/>
        <v>7.8966206925599636E-2</v>
      </c>
      <c r="AU106" s="5">
        <f t="shared" si="23"/>
        <v>78.966206925599636</v>
      </c>
    </row>
    <row r="107" spans="1:47" x14ac:dyDescent="0.25">
      <c r="A107" s="1" t="s">
        <v>190</v>
      </c>
      <c r="B107" s="1" t="s">
        <v>191</v>
      </c>
      <c r="C107" s="1" t="s">
        <v>192</v>
      </c>
      <c r="D107" s="1" t="s">
        <v>60</v>
      </c>
      <c r="E107" s="1" t="s">
        <v>84</v>
      </c>
      <c r="F107" s="1" t="s">
        <v>188</v>
      </c>
      <c r="G107" s="1" t="s">
        <v>55</v>
      </c>
      <c r="H107" s="1" t="s">
        <v>56</v>
      </c>
      <c r="I107" s="2">
        <v>160.46573034799999</v>
      </c>
      <c r="J107" s="2">
        <v>39.06</v>
      </c>
      <c r="K107" s="2">
        <f t="shared" si="17"/>
        <v>24.53</v>
      </c>
      <c r="L107" s="2">
        <f t="shared" si="18"/>
        <v>0</v>
      </c>
      <c r="R107" s="7">
        <v>12.63</v>
      </c>
      <c r="S107" s="5">
        <v>15482.80125</v>
      </c>
      <c r="T107" s="8">
        <v>6.79</v>
      </c>
      <c r="U107" s="5">
        <v>2497.107375</v>
      </c>
      <c r="Z107" s="9">
        <v>2.38</v>
      </c>
      <c r="AA107" s="5">
        <v>350.10989999999998</v>
      </c>
      <c r="AB107" s="10">
        <v>2.73</v>
      </c>
      <c r="AC107" s="5">
        <v>361.44176249999998</v>
      </c>
      <c r="AL107" s="5" t="str">
        <f t="shared" si="19"/>
        <v/>
      </c>
      <c r="AN107" s="5" t="str">
        <f t="shared" si="20"/>
        <v/>
      </c>
      <c r="AP107" s="5" t="str">
        <f t="shared" si="21"/>
        <v/>
      </c>
      <c r="AS107" s="5">
        <f t="shared" si="14"/>
        <v>18691.460287499998</v>
      </c>
      <c r="AT107" s="11">
        <f t="shared" si="22"/>
        <v>0.63503840183230564</v>
      </c>
      <c r="AU107" s="5">
        <f t="shared" si="23"/>
        <v>635.03840183230568</v>
      </c>
    </row>
    <row r="108" spans="1:47" x14ac:dyDescent="0.25">
      <c r="A108" s="1" t="s">
        <v>190</v>
      </c>
      <c r="B108" s="1" t="s">
        <v>191</v>
      </c>
      <c r="C108" s="1" t="s">
        <v>192</v>
      </c>
      <c r="D108" s="1" t="s">
        <v>60</v>
      </c>
      <c r="E108" s="1" t="s">
        <v>83</v>
      </c>
      <c r="F108" s="1" t="s">
        <v>188</v>
      </c>
      <c r="G108" s="1" t="s">
        <v>55</v>
      </c>
      <c r="H108" s="1" t="s">
        <v>56</v>
      </c>
      <c r="I108" s="2">
        <v>160.46573034799999</v>
      </c>
      <c r="J108" s="2">
        <v>38.06</v>
      </c>
      <c r="K108" s="2">
        <f t="shared" si="17"/>
        <v>38.06</v>
      </c>
      <c r="L108" s="2">
        <f t="shared" si="18"/>
        <v>0</v>
      </c>
      <c r="R108" s="7">
        <v>37.06</v>
      </c>
      <c r="S108" s="5">
        <v>45430.927500000013</v>
      </c>
      <c r="T108" s="8">
        <v>1</v>
      </c>
      <c r="U108" s="5">
        <v>367.76249999999999</v>
      </c>
      <c r="AL108" s="5" t="str">
        <f t="shared" si="19"/>
        <v/>
      </c>
      <c r="AN108" s="5" t="str">
        <f t="shared" si="20"/>
        <v/>
      </c>
      <c r="AP108" s="5" t="str">
        <f t="shared" si="21"/>
        <v/>
      </c>
      <c r="AS108" s="5">
        <f t="shared" si="14"/>
        <v>45798.69000000001</v>
      </c>
      <c r="AT108" s="11">
        <f t="shared" si="22"/>
        <v>1.5560007862554868</v>
      </c>
      <c r="AU108" s="5">
        <f t="shared" si="23"/>
        <v>1556.0007862554869</v>
      </c>
    </row>
    <row r="109" spans="1:47" x14ac:dyDescent="0.25">
      <c r="A109" s="1" t="s">
        <v>190</v>
      </c>
      <c r="B109" s="1" t="s">
        <v>191</v>
      </c>
      <c r="C109" s="1" t="s">
        <v>192</v>
      </c>
      <c r="D109" s="1" t="s">
        <v>60</v>
      </c>
      <c r="E109" s="1" t="s">
        <v>71</v>
      </c>
      <c r="F109" s="1" t="s">
        <v>188</v>
      </c>
      <c r="G109" s="1" t="s">
        <v>55</v>
      </c>
      <c r="H109" s="1" t="s">
        <v>56</v>
      </c>
      <c r="I109" s="2">
        <v>160.46573034799999</v>
      </c>
      <c r="J109" s="2">
        <v>39.06</v>
      </c>
      <c r="K109" s="2">
        <f t="shared" si="17"/>
        <v>39.07</v>
      </c>
      <c r="L109" s="2">
        <f t="shared" si="18"/>
        <v>0</v>
      </c>
      <c r="R109" s="7">
        <v>28.81</v>
      </c>
      <c r="S109" s="5">
        <v>35317.458749999998</v>
      </c>
      <c r="T109" s="8">
        <v>10.26</v>
      </c>
      <c r="U109" s="5">
        <v>3773.24325</v>
      </c>
      <c r="AL109" s="5" t="str">
        <f t="shared" si="19"/>
        <v/>
      </c>
      <c r="AN109" s="5" t="str">
        <f t="shared" si="20"/>
        <v/>
      </c>
      <c r="AP109" s="5" t="str">
        <f t="shared" si="21"/>
        <v/>
      </c>
      <c r="AS109" s="5">
        <f t="shared" si="14"/>
        <v>39090.701999999997</v>
      </c>
      <c r="AT109" s="11">
        <f t="shared" si="22"/>
        <v>1.3280983156347685</v>
      </c>
      <c r="AU109" s="5">
        <f t="shared" si="23"/>
        <v>1328.0983156347686</v>
      </c>
    </row>
    <row r="110" spans="1:47" x14ac:dyDescent="0.25">
      <c r="A110" s="1" t="s">
        <v>193</v>
      </c>
      <c r="B110" s="1" t="s">
        <v>194</v>
      </c>
      <c r="C110" s="1" t="s">
        <v>195</v>
      </c>
      <c r="D110" s="1" t="s">
        <v>196</v>
      </c>
      <c r="E110" s="1" t="s">
        <v>68</v>
      </c>
      <c r="F110" s="1" t="s">
        <v>188</v>
      </c>
      <c r="G110" s="1" t="s">
        <v>55</v>
      </c>
      <c r="H110" s="1" t="s">
        <v>56</v>
      </c>
      <c r="I110" s="2">
        <v>214.648025375</v>
      </c>
      <c r="J110" s="2">
        <v>35.06</v>
      </c>
      <c r="K110" s="2">
        <f t="shared" si="17"/>
        <v>8.1900000000000013</v>
      </c>
      <c r="L110" s="2">
        <f t="shared" si="18"/>
        <v>0</v>
      </c>
      <c r="AB110" s="10">
        <v>1.46</v>
      </c>
      <c r="AC110" s="5">
        <v>193.29852500000001</v>
      </c>
      <c r="AE110" s="2">
        <v>6.73</v>
      </c>
      <c r="AF110" s="5">
        <v>891.02676250000013</v>
      </c>
      <c r="AL110" s="5" t="str">
        <f t="shared" si="19"/>
        <v/>
      </c>
      <c r="AN110" s="5" t="str">
        <f t="shared" si="20"/>
        <v/>
      </c>
      <c r="AP110" s="5" t="str">
        <f t="shared" si="21"/>
        <v/>
      </c>
      <c r="AS110" s="5">
        <f t="shared" si="14"/>
        <v>1084.3252875000001</v>
      </c>
      <c r="AT110" s="11">
        <f t="shared" si="22"/>
        <v>3.6839721832801473E-2</v>
      </c>
      <c r="AU110" s="5">
        <f t="shared" si="23"/>
        <v>36.839721832801473</v>
      </c>
    </row>
    <row r="111" spans="1:47" x14ac:dyDescent="0.25">
      <c r="A111" s="1" t="s">
        <v>197</v>
      </c>
      <c r="B111" s="1" t="s">
        <v>198</v>
      </c>
      <c r="C111" s="1" t="s">
        <v>199</v>
      </c>
      <c r="D111" s="1" t="s">
        <v>60</v>
      </c>
      <c r="E111" s="1" t="s">
        <v>73</v>
      </c>
      <c r="F111" s="1" t="s">
        <v>200</v>
      </c>
      <c r="G111" s="1" t="s">
        <v>55</v>
      </c>
      <c r="H111" s="1" t="s">
        <v>56</v>
      </c>
      <c r="I111" s="2">
        <v>5.0060047680100004</v>
      </c>
      <c r="J111" s="2">
        <v>4.58</v>
      </c>
      <c r="K111" s="2">
        <f t="shared" si="17"/>
        <v>3.62</v>
      </c>
      <c r="L111" s="2">
        <f t="shared" si="18"/>
        <v>0</v>
      </c>
      <c r="Z111" s="9">
        <v>1.5</v>
      </c>
      <c r="AA111" s="5">
        <v>220.6575</v>
      </c>
      <c r="AB111" s="10">
        <v>2.12</v>
      </c>
      <c r="AC111" s="5">
        <v>280.68005000000011</v>
      </c>
      <c r="AL111" s="5" t="str">
        <f t="shared" si="19"/>
        <v/>
      </c>
      <c r="AN111" s="5" t="str">
        <f t="shared" si="20"/>
        <v/>
      </c>
      <c r="AP111" s="5" t="str">
        <f t="shared" si="21"/>
        <v/>
      </c>
      <c r="AS111" s="5">
        <f t="shared" si="14"/>
        <v>501.33755000000008</v>
      </c>
      <c r="AT111" s="11">
        <f t="shared" si="22"/>
        <v>1.7032837008643682E-2</v>
      </c>
      <c r="AU111" s="5">
        <f t="shared" si="23"/>
        <v>17.032837008643682</v>
      </c>
    </row>
    <row r="112" spans="1:47" x14ac:dyDescent="0.25">
      <c r="A112" s="1" t="s">
        <v>201</v>
      </c>
      <c r="B112" s="1" t="s">
        <v>202</v>
      </c>
      <c r="C112" s="1" t="s">
        <v>203</v>
      </c>
      <c r="D112" s="1" t="s">
        <v>65</v>
      </c>
      <c r="E112" s="1" t="s">
        <v>73</v>
      </c>
      <c r="F112" s="1" t="s">
        <v>200</v>
      </c>
      <c r="G112" s="1" t="s">
        <v>55</v>
      </c>
      <c r="H112" s="1" t="s">
        <v>56</v>
      </c>
      <c r="I112" s="2">
        <v>148.75257498600001</v>
      </c>
      <c r="J112" s="2">
        <v>33.04</v>
      </c>
      <c r="K112" s="2">
        <f t="shared" si="17"/>
        <v>23.96</v>
      </c>
      <c r="L112" s="2">
        <f t="shared" si="18"/>
        <v>0</v>
      </c>
      <c r="R112" s="7">
        <v>21.8</v>
      </c>
      <c r="S112" s="5">
        <v>26724.075000000001</v>
      </c>
      <c r="T112" s="8">
        <v>1.38</v>
      </c>
      <c r="U112" s="5">
        <v>507.51224999999988</v>
      </c>
      <c r="AE112" s="2">
        <v>0.78</v>
      </c>
      <c r="AF112" s="5">
        <v>103.269075</v>
      </c>
      <c r="AL112" s="5" t="str">
        <f t="shared" si="19"/>
        <v/>
      </c>
      <c r="AN112" s="5" t="str">
        <f t="shared" si="20"/>
        <v/>
      </c>
      <c r="AP112" s="5" t="str">
        <f t="shared" si="21"/>
        <v/>
      </c>
      <c r="AS112" s="5">
        <f t="shared" si="14"/>
        <v>27334.856325000001</v>
      </c>
      <c r="AT112" s="11">
        <f t="shared" si="22"/>
        <v>0.92869595034008079</v>
      </c>
      <c r="AU112" s="5">
        <f t="shared" si="23"/>
        <v>928.6959503400808</v>
      </c>
    </row>
    <row r="113" spans="1:47" x14ac:dyDescent="0.25">
      <c r="A113" s="1" t="s">
        <v>201</v>
      </c>
      <c r="B113" s="1" t="s">
        <v>202</v>
      </c>
      <c r="C113" s="1" t="s">
        <v>203</v>
      </c>
      <c r="D113" s="1" t="s">
        <v>65</v>
      </c>
      <c r="E113" s="1" t="s">
        <v>75</v>
      </c>
      <c r="F113" s="1" t="s">
        <v>200</v>
      </c>
      <c r="G113" s="1" t="s">
        <v>55</v>
      </c>
      <c r="H113" s="1" t="s">
        <v>56</v>
      </c>
      <c r="I113" s="2">
        <v>148.75257498600001</v>
      </c>
      <c r="J113" s="2">
        <v>38.229999999999997</v>
      </c>
      <c r="K113" s="2">
        <f t="shared" si="17"/>
        <v>0.4</v>
      </c>
      <c r="L113" s="2">
        <f t="shared" si="18"/>
        <v>0</v>
      </c>
      <c r="T113" s="8">
        <v>0.4</v>
      </c>
      <c r="U113" s="5">
        <v>147.10499999999999</v>
      </c>
      <c r="AL113" s="5" t="str">
        <f t="shared" si="19"/>
        <v/>
      </c>
      <c r="AN113" s="5" t="str">
        <f t="shared" si="20"/>
        <v/>
      </c>
      <c r="AP113" s="5" t="str">
        <f t="shared" si="21"/>
        <v/>
      </c>
      <c r="AS113" s="5">
        <f t="shared" si="14"/>
        <v>147.10499999999999</v>
      </c>
      <c r="AT113" s="11">
        <f t="shared" si="22"/>
        <v>4.9978611978227609E-3</v>
      </c>
      <c r="AU113" s="5">
        <f t="shared" si="23"/>
        <v>4.9978611978227612</v>
      </c>
    </row>
    <row r="114" spans="1:47" x14ac:dyDescent="0.25">
      <c r="A114" s="1" t="s">
        <v>201</v>
      </c>
      <c r="B114" s="1" t="s">
        <v>202</v>
      </c>
      <c r="C114" s="1" t="s">
        <v>203</v>
      </c>
      <c r="D114" s="1" t="s">
        <v>65</v>
      </c>
      <c r="E114" s="1" t="s">
        <v>76</v>
      </c>
      <c r="F114" s="1" t="s">
        <v>200</v>
      </c>
      <c r="G114" s="1" t="s">
        <v>55</v>
      </c>
      <c r="H114" s="1" t="s">
        <v>56</v>
      </c>
      <c r="I114" s="2">
        <v>148.75257498600001</v>
      </c>
      <c r="J114" s="2">
        <v>38.68</v>
      </c>
      <c r="K114" s="2">
        <f t="shared" si="17"/>
        <v>10.96</v>
      </c>
      <c r="L114" s="2">
        <f t="shared" si="18"/>
        <v>2.4700000000000002</v>
      </c>
      <c r="M114" s="3">
        <v>2.4700000000000002</v>
      </c>
      <c r="R114" s="7">
        <v>2.67</v>
      </c>
      <c r="S114" s="5">
        <v>3273.0862499999998</v>
      </c>
      <c r="T114" s="8">
        <v>7.33</v>
      </c>
      <c r="U114" s="5">
        <v>2695.6991250000001</v>
      </c>
      <c r="AE114" s="2">
        <v>0.96</v>
      </c>
      <c r="AF114" s="5">
        <v>127.10039999999999</v>
      </c>
      <c r="AL114" s="5" t="str">
        <f t="shared" si="19"/>
        <v/>
      </c>
      <c r="AN114" s="5" t="str">
        <f t="shared" si="20"/>
        <v/>
      </c>
      <c r="AP114" s="5" t="str">
        <f t="shared" si="21"/>
        <v/>
      </c>
      <c r="AS114" s="5">
        <f t="shared" si="14"/>
        <v>6095.8857749999997</v>
      </c>
      <c r="AT114" s="11">
        <f t="shared" si="22"/>
        <v>0.20710642725422132</v>
      </c>
      <c r="AU114" s="5">
        <f t="shared" si="23"/>
        <v>207.10642725422133</v>
      </c>
    </row>
    <row r="115" spans="1:47" x14ac:dyDescent="0.25">
      <c r="A115" s="1" t="s">
        <v>204</v>
      </c>
      <c r="B115" s="1" t="s">
        <v>159</v>
      </c>
      <c r="C115" s="1" t="s">
        <v>160</v>
      </c>
      <c r="D115" s="1" t="s">
        <v>161</v>
      </c>
      <c r="E115" s="1" t="s">
        <v>71</v>
      </c>
      <c r="F115" s="1" t="s">
        <v>200</v>
      </c>
      <c r="G115" s="1" t="s">
        <v>55</v>
      </c>
      <c r="H115" s="1" t="s">
        <v>56</v>
      </c>
      <c r="I115" s="2">
        <v>77.647619122400002</v>
      </c>
      <c r="J115" s="2">
        <v>37.979999999999997</v>
      </c>
      <c r="K115" s="2">
        <f t="shared" si="17"/>
        <v>35.79</v>
      </c>
      <c r="L115" s="2">
        <f t="shared" si="18"/>
        <v>2.19</v>
      </c>
      <c r="M115" s="3">
        <v>2.19</v>
      </c>
      <c r="R115" s="7">
        <v>14.19</v>
      </c>
      <c r="S115" s="5">
        <v>17395.166249999998</v>
      </c>
      <c r="AE115" s="2">
        <v>21.6</v>
      </c>
      <c r="AF115" s="5">
        <v>2859.759</v>
      </c>
      <c r="AL115" s="5" t="str">
        <f t="shared" si="19"/>
        <v/>
      </c>
      <c r="AN115" s="5" t="str">
        <f t="shared" si="20"/>
        <v/>
      </c>
      <c r="AP115" s="5" t="str">
        <f t="shared" si="21"/>
        <v/>
      </c>
      <c r="AS115" s="5">
        <f t="shared" si="14"/>
        <v>20254.92525</v>
      </c>
      <c r="AT115" s="11">
        <f t="shared" si="22"/>
        <v>0.68815679257520479</v>
      </c>
      <c r="AU115" s="5">
        <f t="shared" si="23"/>
        <v>688.1567925752048</v>
      </c>
    </row>
    <row r="116" spans="1:47" x14ac:dyDescent="0.25">
      <c r="A116" s="1" t="s">
        <v>204</v>
      </c>
      <c r="B116" s="1" t="s">
        <v>159</v>
      </c>
      <c r="C116" s="1" t="s">
        <v>160</v>
      </c>
      <c r="D116" s="1" t="s">
        <v>161</v>
      </c>
      <c r="E116" s="1" t="s">
        <v>88</v>
      </c>
      <c r="F116" s="1" t="s">
        <v>200</v>
      </c>
      <c r="G116" s="1" t="s">
        <v>55</v>
      </c>
      <c r="H116" s="1" t="s">
        <v>56</v>
      </c>
      <c r="I116" s="2">
        <v>77.647619122400002</v>
      </c>
      <c r="J116" s="2">
        <v>38.659999999999997</v>
      </c>
      <c r="K116" s="2">
        <f t="shared" si="17"/>
        <v>38.03</v>
      </c>
      <c r="L116" s="2">
        <f t="shared" si="18"/>
        <v>0.63</v>
      </c>
      <c r="M116" s="3">
        <v>0.63</v>
      </c>
      <c r="R116" s="7">
        <v>13.48</v>
      </c>
      <c r="S116" s="5">
        <v>16524.794999999998</v>
      </c>
      <c r="AE116" s="2">
        <v>24.55</v>
      </c>
      <c r="AF116" s="5">
        <v>3250.3279375000002</v>
      </c>
      <c r="AL116" s="5" t="str">
        <f t="shared" si="19"/>
        <v/>
      </c>
      <c r="AN116" s="5" t="str">
        <f t="shared" si="20"/>
        <v/>
      </c>
      <c r="AP116" s="5" t="str">
        <f t="shared" si="21"/>
        <v/>
      </c>
      <c r="AS116" s="5">
        <f t="shared" si="14"/>
        <v>19775.122937499997</v>
      </c>
      <c r="AT116" s="11">
        <f t="shared" si="22"/>
        <v>0.6718556106964827</v>
      </c>
      <c r="AU116" s="5">
        <f t="shared" si="23"/>
        <v>671.8556106964827</v>
      </c>
    </row>
    <row r="117" spans="1:47" x14ac:dyDescent="0.25">
      <c r="A117" s="1" t="s">
        <v>205</v>
      </c>
      <c r="B117" s="1" t="s">
        <v>194</v>
      </c>
      <c r="C117" s="1" t="s">
        <v>195</v>
      </c>
      <c r="D117" s="1" t="s">
        <v>196</v>
      </c>
      <c r="E117" s="1" t="s">
        <v>83</v>
      </c>
      <c r="F117" s="1" t="s">
        <v>200</v>
      </c>
      <c r="G117" s="1" t="s">
        <v>55</v>
      </c>
      <c r="H117" s="1" t="s">
        <v>56</v>
      </c>
      <c r="I117" s="2">
        <v>78.528601533</v>
      </c>
      <c r="J117" s="2">
        <v>36.96</v>
      </c>
      <c r="K117" s="2">
        <f t="shared" si="17"/>
        <v>36.96</v>
      </c>
      <c r="L117" s="2">
        <f t="shared" si="18"/>
        <v>0</v>
      </c>
      <c r="R117" s="7">
        <v>21.81</v>
      </c>
      <c r="S117" s="5">
        <v>26736.333750000002</v>
      </c>
      <c r="T117" s="8">
        <v>15.15</v>
      </c>
      <c r="U117" s="5">
        <v>5571.6018750000003</v>
      </c>
      <c r="AL117" s="5" t="str">
        <f t="shared" si="19"/>
        <v/>
      </c>
      <c r="AN117" s="5" t="str">
        <f t="shared" si="20"/>
        <v/>
      </c>
      <c r="AP117" s="5" t="str">
        <f t="shared" si="21"/>
        <v/>
      </c>
      <c r="AS117" s="5">
        <f t="shared" si="14"/>
        <v>32307.935625000002</v>
      </c>
      <c r="AT117" s="11">
        <f t="shared" si="22"/>
        <v>1.0976552655718241</v>
      </c>
      <c r="AU117" s="5">
        <f t="shared" si="23"/>
        <v>1097.655265571824</v>
      </c>
    </row>
    <row r="118" spans="1:47" x14ac:dyDescent="0.25">
      <c r="A118" s="1" t="s">
        <v>205</v>
      </c>
      <c r="B118" s="1" t="s">
        <v>194</v>
      </c>
      <c r="C118" s="1" t="s">
        <v>195</v>
      </c>
      <c r="D118" s="1" t="s">
        <v>196</v>
      </c>
      <c r="E118" s="1" t="s">
        <v>84</v>
      </c>
      <c r="F118" s="1" t="s">
        <v>200</v>
      </c>
      <c r="G118" s="1" t="s">
        <v>55</v>
      </c>
      <c r="H118" s="1" t="s">
        <v>56</v>
      </c>
      <c r="I118" s="2">
        <v>78.528601533</v>
      </c>
      <c r="J118" s="2">
        <v>37.590000000000003</v>
      </c>
      <c r="K118" s="2">
        <f t="shared" si="17"/>
        <v>36.11</v>
      </c>
      <c r="L118" s="2">
        <f t="shared" si="18"/>
        <v>1.47</v>
      </c>
      <c r="M118" s="3">
        <v>1.47</v>
      </c>
      <c r="R118" s="7">
        <v>26.13</v>
      </c>
      <c r="S118" s="5">
        <v>32032.11375</v>
      </c>
      <c r="AE118" s="2">
        <v>9.98</v>
      </c>
      <c r="AF118" s="5">
        <v>1321.3145750000001</v>
      </c>
      <c r="AL118" s="5" t="str">
        <f t="shared" si="19"/>
        <v/>
      </c>
      <c r="AN118" s="5" t="str">
        <f t="shared" si="20"/>
        <v/>
      </c>
      <c r="AP118" s="5" t="str">
        <f t="shared" si="21"/>
        <v/>
      </c>
      <c r="AS118" s="5">
        <f t="shared" si="14"/>
        <v>33353.428325000001</v>
      </c>
      <c r="AT118" s="11">
        <f t="shared" si="22"/>
        <v>1.1331756584744239</v>
      </c>
      <c r="AU118" s="5">
        <f t="shared" si="23"/>
        <v>1133.1756584744239</v>
      </c>
    </row>
    <row r="119" spans="1:47" x14ac:dyDescent="0.25">
      <c r="A119" s="1" t="s">
        <v>206</v>
      </c>
      <c r="B119" s="1" t="s">
        <v>207</v>
      </c>
      <c r="C119" s="1" t="s">
        <v>208</v>
      </c>
      <c r="D119" s="1" t="s">
        <v>60</v>
      </c>
      <c r="E119" s="1" t="s">
        <v>89</v>
      </c>
      <c r="F119" s="1" t="s">
        <v>200</v>
      </c>
      <c r="G119" s="1" t="s">
        <v>55</v>
      </c>
      <c r="H119" s="1" t="s">
        <v>56</v>
      </c>
      <c r="I119" s="2">
        <v>115.414948338</v>
      </c>
      <c r="J119" s="2">
        <v>37.950000000000003</v>
      </c>
      <c r="K119" s="2">
        <f t="shared" si="17"/>
        <v>23.8</v>
      </c>
      <c r="L119" s="2">
        <f t="shared" si="18"/>
        <v>0.06</v>
      </c>
      <c r="M119" s="3">
        <v>0.06</v>
      </c>
      <c r="AB119" s="10">
        <v>0.21</v>
      </c>
      <c r="AC119" s="5">
        <v>27.803212500000001</v>
      </c>
      <c r="AE119" s="2">
        <v>23.59</v>
      </c>
      <c r="AF119" s="5">
        <v>3123.2275374999999</v>
      </c>
      <c r="AL119" s="5" t="str">
        <f t="shared" si="19"/>
        <v/>
      </c>
      <c r="AN119" s="5" t="str">
        <f t="shared" si="20"/>
        <v/>
      </c>
      <c r="AP119" s="5" t="str">
        <f t="shared" si="21"/>
        <v/>
      </c>
      <c r="AS119" s="5">
        <f t="shared" si="14"/>
        <v>3151.0307499999999</v>
      </c>
      <c r="AT119" s="11">
        <f t="shared" si="22"/>
        <v>0.10705560190728632</v>
      </c>
      <c r="AU119" s="5">
        <f t="shared" si="23"/>
        <v>107.05560190728632</v>
      </c>
    </row>
    <row r="120" spans="1:47" x14ac:dyDescent="0.25">
      <c r="A120" s="1" t="s">
        <v>206</v>
      </c>
      <c r="B120" s="1" t="s">
        <v>207</v>
      </c>
      <c r="C120" s="1" t="s">
        <v>208</v>
      </c>
      <c r="D120" s="1" t="s">
        <v>60</v>
      </c>
      <c r="E120" s="1" t="s">
        <v>99</v>
      </c>
      <c r="F120" s="1" t="s">
        <v>200</v>
      </c>
      <c r="G120" s="1" t="s">
        <v>55</v>
      </c>
      <c r="H120" s="1" t="s">
        <v>56</v>
      </c>
      <c r="I120" s="2">
        <v>115.414948338</v>
      </c>
      <c r="J120" s="2">
        <v>41.57</v>
      </c>
      <c r="K120" s="2">
        <f t="shared" si="17"/>
        <v>21.87</v>
      </c>
      <c r="L120" s="2">
        <f t="shared" si="18"/>
        <v>0.47</v>
      </c>
      <c r="M120" s="3">
        <v>0.47</v>
      </c>
      <c r="R120" s="7">
        <v>0.01</v>
      </c>
      <c r="S120" s="5">
        <v>12.258749999999999</v>
      </c>
      <c r="AE120" s="2">
        <v>21.86</v>
      </c>
      <c r="AF120" s="5">
        <v>2894.1820250000001</v>
      </c>
      <c r="AL120" s="5" t="str">
        <f t="shared" si="19"/>
        <v/>
      </c>
      <c r="AN120" s="5" t="str">
        <f t="shared" si="20"/>
        <v/>
      </c>
      <c r="AP120" s="5" t="str">
        <f t="shared" si="21"/>
        <v/>
      </c>
      <c r="AS120" s="5">
        <f t="shared" si="14"/>
        <v>2906.440775</v>
      </c>
      <c r="AT120" s="11">
        <f t="shared" si="22"/>
        <v>9.8745709344634197E-2</v>
      </c>
      <c r="AU120" s="5">
        <f t="shared" si="23"/>
        <v>98.745709344634193</v>
      </c>
    </row>
    <row r="121" spans="1:47" x14ac:dyDescent="0.25">
      <c r="A121" s="1" t="s">
        <v>209</v>
      </c>
      <c r="B121" s="1" t="s">
        <v>210</v>
      </c>
      <c r="C121" s="1" t="s">
        <v>211</v>
      </c>
      <c r="D121" s="1" t="s">
        <v>212</v>
      </c>
      <c r="E121" s="1" t="s">
        <v>66</v>
      </c>
      <c r="F121" s="1" t="s">
        <v>200</v>
      </c>
      <c r="G121" s="1" t="s">
        <v>55</v>
      </c>
      <c r="H121" s="1" t="s">
        <v>56</v>
      </c>
      <c r="I121" s="2">
        <v>175.13003743600001</v>
      </c>
      <c r="J121" s="2">
        <v>43.1</v>
      </c>
      <c r="K121" s="2">
        <f t="shared" si="17"/>
        <v>3.5899999999999994</v>
      </c>
      <c r="L121" s="2">
        <f t="shared" si="18"/>
        <v>0.82</v>
      </c>
      <c r="M121" s="3">
        <v>0.82</v>
      </c>
      <c r="R121" s="7">
        <v>0.72</v>
      </c>
      <c r="S121" s="5">
        <v>882.63</v>
      </c>
      <c r="T121" s="8">
        <v>2.2599999999999998</v>
      </c>
      <c r="U121" s="5">
        <v>831.14324999999985</v>
      </c>
      <c r="AE121" s="2">
        <v>0.61</v>
      </c>
      <c r="AF121" s="5">
        <v>80.761712500000002</v>
      </c>
      <c r="AL121" s="5" t="str">
        <f t="shared" si="19"/>
        <v/>
      </c>
      <c r="AN121" s="5" t="str">
        <f t="shared" si="20"/>
        <v/>
      </c>
      <c r="AP121" s="5" t="str">
        <f t="shared" si="21"/>
        <v/>
      </c>
      <c r="AS121" s="5">
        <f t="shared" si="14"/>
        <v>1794.5349624999997</v>
      </c>
      <c r="AT121" s="11">
        <f t="shared" si="22"/>
        <v>6.0968945020326112E-2</v>
      </c>
      <c r="AU121" s="5">
        <f t="shared" si="23"/>
        <v>60.96894502032611</v>
      </c>
    </row>
    <row r="122" spans="1:47" x14ac:dyDescent="0.25">
      <c r="A122" s="1" t="s">
        <v>217</v>
      </c>
      <c r="B122" s="1" t="s">
        <v>218</v>
      </c>
      <c r="C122" s="1" t="s">
        <v>145</v>
      </c>
      <c r="D122" s="1" t="s">
        <v>65</v>
      </c>
      <c r="E122" s="1" t="s">
        <v>83</v>
      </c>
      <c r="F122" s="1" t="s">
        <v>216</v>
      </c>
      <c r="G122" s="1" t="s">
        <v>55</v>
      </c>
      <c r="H122" s="1" t="s">
        <v>200</v>
      </c>
      <c r="J122" s="2">
        <v>22.44</v>
      </c>
      <c r="K122" s="2">
        <f t="shared" si="17"/>
        <v>0.87</v>
      </c>
      <c r="L122" s="2">
        <f t="shared" si="18"/>
        <v>0</v>
      </c>
      <c r="R122" s="7">
        <v>0.87</v>
      </c>
      <c r="S122" s="5">
        <v>1066.51125</v>
      </c>
      <c r="AL122" s="5" t="str">
        <f t="shared" si="19"/>
        <v/>
      </c>
      <c r="AN122" s="5" t="str">
        <f t="shared" si="20"/>
        <v/>
      </c>
      <c r="AP122" s="5" t="str">
        <f t="shared" si="21"/>
        <v/>
      </c>
      <c r="AS122" s="5">
        <f>SUM(O122,Q122,S122,U122,W122,Y122,AA122,AC122,AF122,AH122,AJ122)</f>
        <v>1066.51125</v>
      </c>
      <c r="AT122" s="11">
        <f t="shared" si="22"/>
        <v>3.6234493684215018E-2</v>
      </c>
      <c r="AU122" s="5">
        <f t="shared" si="23"/>
        <v>36.234493684215018</v>
      </c>
    </row>
    <row r="123" spans="1:47" x14ac:dyDescent="0.25">
      <c r="A123" s="1" t="s">
        <v>217</v>
      </c>
      <c r="B123" s="1" t="s">
        <v>218</v>
      </c>
      <c r="C123" s="1" t="s">
        <v>145</v>
      </c>
      <c r="D123" s="1" t="s">
        <v>65</v>
      </c>
      <c r="E123" s="1" t="s">
        <v>84</v>
      </c>
      <c r="F123" s="1" t="s">
        <v>216</v>
      </c>
      <c r="G123" s="1" t="s">
        <v>55</v>
      </c>
      <c r="H123" s="1" t="s">
        <v>200</v>
      </c>
      <c r="J123" s="2">
        <v>23.57</v>
      </c>
      <c r="K123" s="2">
        <f t="shared" si="17"/>
        <v>0.95</v>
      </c>
      <c r="L123" s="2">
        <f t="shared" si="18"/>
        <v>0</v>
      </c>
      <c r="R123" s="7">
        <v>0.49</v>
      </c>
      <c r="S123" s="5">
        <v>600.67875000000004</v>
      </c>
      <c r="T123" s="8">
        <v>0.46</v>
      </c>
      <c r="U123" s="5">
        <v>169.17075</v>
      </c>
      <c r="AL123" s="5" t="str">
        <f t="shared" si="19"/>
        <v/>
      </c>
      <c r="AN123" s="5" t="str">
        <f t="shared" si="20"/>
        <v/>
      </c>
      <c r="AP123" s="5" t="str">
        <f t="shared" si="21"/>
        <v/>
      </c>
      <c r="AS123" s="5">
        <f>SUM(O123,Q123,S123,U123,W123,Y123,AA123,AC123,AF123,AH123,AJ123)</f>
        <v>769.84950000000003</v>
      </c>
      <c r="AT123" s="11">
        <f t="shared" si="22"/>
        <v>2.6155473601939122E-2</v>
      </c>
      <c r="AU123" s="5">
        <f t="shared" si="23"/>
        <v>26.155473601939121</v>
      </c>
    </row>
    <row r="124" spans="1:47" x14ac:dyDescent="0.25">
      <c r="B124" s="29" t="s">
        <v>229</v>
      </c>
      <c r="K124" s="2">
        <f t="shared" si="17"/>
        <v>0</v>
      </c>
      <c r="L124" s="2">
        <f t="shared" si="18"/>
        <v>0</v>
      </c>
    </row>
    <row r="125" spans="1:47" x14ac:dyDescent="0.25">
      <c r="B125" s="1" t="s">
        <v>223</v>
      </c>
      <c r="C125" s="1" t="s">
        <v>224</v>
      </c>
      <c r="D125" s="1" t="s">
        <v>225</v>
      </c>
      <c r="E125" s="1" t="s">
        <v>100</v>
      </c>
      <c r="F125" s="1" t="s">
        <v>226</v>
      </c>
      <c r="G125" s="1" t="s">
        <v>55</v>
      </c>
      <c r="H125" s="1" t="s">
        <v>200</v>
      </c>
      <c r="J125" s="2">
        <v>1.93</v>
      </c>
      <c r="K125" s="2">
        <f t="shared" si="17"/>
        <v>0.02</v>
      </c>
      <c r="L125" s="2">
        <f t="shared" si="18"/>
        <v>0</v>
      </c>
      <c r="AG125" s="9">
        <v>0.02</v>
      </c>
      <c r="AH125" s="5">
        <v>24.626000000000001</v>
      </c>
      <c r="AL125" s="5" t="str">
        <f t="shared" ref="AL125:AL129" si="24">IF(AK125&gt;0,AK125*$AL$1,"")</f>
        <v/>
      </c>
      <c r="AN125" s="5" t="str">
        <f t="shared" ref="AN125:AN129" si="25">IF(AM125&gt;0,AM125*$AN$1,"")</f>
        <v/>
      </c>
      <c r="AP125" s="5" t="str">
        <f t="shared" ref="AP125:AP129" si="26">IF(AO125&gt;0,AO125*$AP$1,"")</f>
        <v/>
      </c>
      <c r="AS125" s="5">
        <f t="shared" ref="AS125:AS129" si="27">SUM(O125,Q125,S125,U125,W125,Y125,AA125,AC125,AF125,AH125,AJ125)</f>
        <v>24.626000000000001</v>
      </c>
      <c r="AT125" s="11">
        <f t="shared" ref="AT125:AT148" si="28">(AS125/$AS$213)*100</f>
        <v>8.366631308084928E-4</v>
      </c>
      <c r="AU125" s="5">
        <f t="shared" ref="AU125:AU129" si="29">(AT125/100)*$AU$1</f>
        <v>0.83666313080849275</v>
      </c>
    </row>
    <row r="126" spans="1:47" x14ac:dyDescent="0.25">
      <c r="B126" s="1" t="s">
        <v>223</v>
      </c>
      <c r="C126" s="1" t="s">
        <v>224</v>
      </c>
      <c r="D126" s="1" t="s">
        <v>225</v>
      </c>
      <c r="E126" s="1" t="s">
        <v>69</v>
      </c>
      <c r="F126" s="1" t="s">
        <v>114</v>
      </c>
      <c r="G126" s="1" t="s">
        <v>55</v>
      </c>
      <c r="H126" s="1" t="s">
        <v>56</v>
      </c>
      <c r="J126" s="2">
        <v>1.91</v>
      </c>
      <c r="K126" s="2">
        <f t="shared" si="17"/>
        <v>1.24</v>
      </c>
      <c r="L126" s="2">
        <f t="shared" si="18"/>
        <v>0</v>
      </c>
      <c r="AG126" s="9">
        <v>1.24</v>
      </c>
      <c r="AH126" s="5">
        <v>1526.8119999999999</v>
      </c>
      <c r="AL126" s="5" t="str">
        <f t="shared" si="24"/>
        <v/>
      </c>
      <c r="AN126" s="5" t="str">
        <f t="shared" si="25"/>
        <v/>
      </c>
      <c r="AP126" s="5" t="str">
        <f t="shared" si="26"/>
        <v/>
      </c>
      <c r="AS126" s="5">
        <f t="shared" si="27"/>
        <v>1526.8119999999999</v>
      </c>
      <c r="AT126" s="11">
        <f t="shared" si="28"/>
        <v>5.1873114110126545E-2</v>
      </c>
      <c r="AU126" s="5">
        <f t="shared" si="29"/>
        <v>51.873114110126544</v>
      </c>
    </row>
    <row r="127" spans="1:47" x14ac:dyDescent="0.25">
      <c r="B127" s="1" t="s">
        <v>223</v>
      </c>
      <c r="C127" s="1" t="s">
        <v>224</v>
      </c>
      <c r="D127" s="1" t="s">
        <v>225</v>
      </c>
      <c r="E127" s="1" t="s">
        <v>74</v>
      </c>
      <c r="F127" s="1" t="s">
        <v>134</v>
      </c>
      <c r="G127" s="1" t="s">
        <v>55</v>
      </c>
      <c r="H127" s="1" t="s">
        <v>56</v>
      </c>
      <c r="J127" s="2">
        <v>0.08</v>
      </c>
      <c r="K127" s="2">
        <f t="shared" si="17"/>
        <v>0.08</v>
      </c>
      <c r="L127" s="2">
        <f t="shared" si="18"/>
        <v>0</v>
      </c>
      <c r="AG127" s="9">
        <v>0.08</v>
      </c>
      <c r="AH127" s="5">
        <v>98.504000000000005</v>
      </c>
      <c r="AL127" s="5" t="str">
        <f t="shared" si="24"/>
        <v/>
      </c>
      <c r="AN127" s="5" t="str">
        <f t="shared" si="25"/>
        <v/>
      </c>
      <c r="AP127" s="5" t="str">
        <f t="shared" si="26"/>
        <v/>
      </c>
      <c r="AS127" s="5">
        <f t="shared" si="27"/>
        <v>98.504000000000005</v>
      </c>
      <c r="AT127" s="11">
        <f t="shared" si="28"/>
        <v>3.3466525232339712E-3</v>
      </c>
      <c r="AU127" s="5">
        <f t="shared" si="29"/>
        <v>3.346652523233971</v>
      </c>
    </row>
    <row r="128" spans="1:47" x14ac:dyDescent="0.25">
      <c r="B128" s="1" t="s">
        <v>227</v>
      </c>
      <c r="C128" s="1" t="s">
        <v>224</v>
      </c>
      <c r="D128" s="1" t="s">
        <v>225</v>
      </c>
      <c r="E128" s="1" t="s">
        <v>69</v>
      </c>
      <c r="F128" s="1" t="s">
        <v>67</v>
      </c>
      <c r="G128" s="1" t="s">
        <v>55</v>
      </c>
      <c r="H128" s="1" t="s">
        <v>56</v>
      </c>
      <c r="J128" s="2">
        <v>2.1800000000000002</v>
      </c>
      <c r="K128" s="2">
        <f t="shared" si="17"/>
        <v>2.1800000000000002</v>
      </c>
      <c r="L128" s="2">
        <f t="shared" si="18"/>
        <v>0</v>
      </c>
      <c r="AG128" s="9">
        <v>2.1800000000000002</v>
      </c>
      <c r="AH128" s="5">
        <v>2684.2339999999999</v>
      </c>
      <c r="AL128" s="5" t="str">
        <f t="shared" si="24"/>
        <v/>
      </c>
      <c r="AN128" s="5" t="str">
        <f t="shared" si="25"/>
        <v/>
      </c>
      <c r="AP128" s="5" t="str">
        <f t="shared" si="26"/>
        <v/>
      </c>
      <c r="AS128" s="5">
        <f t="shared" si="27"/>
        <v>2684.2339999999999</v>
      </c>
      <c r="AT128" s="11">
        <f t="shared" si="28"/>
        <v>9.1196281258125705E-2</v>
      </c>
      <c r="AU128" s="5">
        <f t="shared" si="29"/>
        <v>91.196281258125708</v>
      </c>
    </row>
    <row r="129" spans="2:47" x14ac:dyDescent="0.25">
      <c r="B129" s="1" t="s">
        <v>227</v>
      </c>
      <c r="C129" s="1" t="s">
        <v>224</v>
      </c>
      <c r="D129" s="1" t="s">
        <v>225</v>
      </c>
      <c r="E129" s="1" t="s">
        <v>61</v>
      </c>
      <c r="F129" s="1" t="s">
        <v>67</v>
      </c>
      <c r="G129" s="1" t="s">
        <v>55</v>
      </c>
      <c r="H129" s="1" t="s">
        <v>56</v>
      </c>
      <c r="J129" s="2">
        <v>2.2200000000000002</v>
      </c>
      <c r="K129" s="2">
        <f t="shared" si="17"/>
        <v>0.26</v>
      </c>
      <c r="L129" s="2">
        <f t="shared" si="18"/>
        <v>0</v>
      </c>
      <c r="AG129" s="9">
        <v>0.26</v>
      </c>
      <c r="AH129" s="5">
        <v>320.13799999999998</v>
      </c>
      <c r="AL129" s="5" t="str">
        <f t="shared" si="24"/>
        <v/>
      </c>
      <c r="AN129" s="5" t="str">
        <f t="shared" si="25"/>
        <v/>
      </c>
      <c r="AP129" s="5" t="str">
        <f t="shared" si="26"/>
        <v/>
      </c>
      <c r="AS129" s="5">
        <f t="shared" si="27"/>
        <v>320.13799999999998</v>
      </c>
      <c r="AT129" s="11">
        <f t="shared" si="28"/>
        <v>1.0876620700510403E-2</v>
      </c>
      <c r="AU129" s="5">
        <f t="shared" si="29"/>
        <v>10.876620700510403</v>
      </c>
    </row>
    <row r="130" spans="2:47" x14ac:dyDescent="0.25">
      <c r="B130" s="1" t="s">
        <v>227</v>
      </c>
      <c r="C130" s="1" t="s">
        <v>224</v>
      </c>
      <c r="D130" s="1" t="s">
        <v>225</v>
      </c>
      <c r="E130" s="1" t="s">
        <v>69</v>
      </c>
      <c r="F130" s="1" t="s">
        <v>72</v>
      </c>
      <c r="G130" s="1" t="s">
        <v>55</v>
      </c>
      <c r="H130" s="1" t="s">
        <v>56</v>
      </c>
      <c r="J130" s="2">
        <v>2.48</v>
      </c>
      <c r="K130" s="2">
        <f t="shared" si="17"/>
        <v>2.48</v>
      </c>
      <c r="L130" s="2">
        <f t="shared" si="18"/>
        <v>0</v>
      </c>
      <c r="AG130" s="9">
        <v>2.48</v>
      </c>
      <c r="AH130" s="5">
        <v>3053.6239999999998</v>
      </c>
      <c r="AL130" s="5" t="str">
        <f t="shared" ref="AL130:AL148" si="30">IF(AK130&gt;0,AK130*$AL$1,"")</f>
        <v/>
      </c>
      <c r="AN130" s="5" t="str">
        <f t="shared" ref="AN130:AN148" si="31">IF(AM130&gt;0,AM130*$AN$1,"")</f>
        <v/>
      </c>
      <c r="AP130" s="5" t="str">
        <f t="shared" ref="AP130:AP148" si="32">IF(AO130&gt;0,AO130*$AP$1,"")</f>
        <v/>
      </c>
      <c r="AS130" s="5">
        <f t="shared" ref="AS130:AS148" si="33">SUM(O130,Q130,S130,U130,W130,Y130,AA130,AC130,AF130,AH130,AJ130)</f>
        <v>3053.6239999999998</v>
      </c>
      <c r="AT130" s="11">
        <f t="shared" si="28"/>
        <v>0.10374622822025309</v>
      </c>
      <c r="AU130" s="5">
        <f t="shared" ref="AU130:AU148" si="34">(AT130/100)*$AU$1</f>
        <v>103.74622822025309</v>
      </c>
    </row>
    <row r="131" spans="2:47" x14ac:dyDescent="0.25">
      <c r="B131" s="1" t="s">
        <v>227</v>
      </c>
      <c r="C131" s="1" t="s">
        <v>224</v>
      </c>
      <c r="D131" s="1" t="s">
        <v>225</v>
      </c>
      <c r="E131" s="1" t="s">
        <v>61</v>
      </c>
      <c r="F131" s="1" t="s">
        <v>72</v>
      </c>
      <c r="G131" s="1" t="s">
        <v>55</v>
      </c>
      <c r="H131" s="1" t="s">
        <v>56</v>
      </c>
      <c r="J131" s="2">
        <v>3.07</v>
      </c>
      <c r="K131" s="2">
        <f t="shared" ref="K131:K194" si="35">SUM(N131,P131,R131,T131,V131,X131,Z131,AB131,AE131,AG131,AI131)</f>
        <v>3.07</v>
      </c>
      <c r="L131" s="2">
        <f t="shared" ref="L131:L194" si="36">SUM(M131,AD131,AK131,AM131,AO131,AQ131,AR131)</f>
        <v>0</v>
      </c>
      <c r="AG131" s="9">
        <v>3.07</v>
      </c>
      <c r="AH131" s="5">
        <v>3780.090999999999</v>
      </c>
      <c r="AL131" s="5" t="str">
        <f t="shared" si="30"/>
        <v/>
      </c>
      <c r="AN131" s="5" t="str">
        <f t="shared" si="31"/>
        <v/>
      </c>
      <c r="AP131" s="5" t="str">
        <f t="shared" si="32"/>
        <v/>
      </c>
      <c r="AS131" s="5">
        <f t="shared" si="33"/>
        <v>3780.090999999999</v>
      </c>
      <c r="AT131" s="11">
        <f t="shared" si="28"/>
        <v>0.12842779057910361</v>
      </c>
      <c r="AU131" s="5">
        <f t="shared" si="34"/>
        <v>128.4277905791036</v>
      </c>
    </row>
    <row r="132" spans="2:47" x14ac:dyDescent="0.25">
      <c r="B132" s="1" t="s">
        <v>227</v>
      </c>
      <c r="C132" s="1" t="s">
        <v>224</v>
      </c>
      <c r="D132" s="1" t="s">
        <v>225</v>
      </c>
      <c r="E132" s="1" t="s">
        <v>53</v>
      </c>
      <c r="F132" s="1" t="s">
        <v>72</v>
      </c>
      <c r="G132" s="1" t="s">
        <v>55</v>
      </c>
      <c r="H132" s="1" t="s">
        <v>56</v>
      </c>
      <c r="J132" s="2">
        <v>3.07</v>
      </c>
      <c r="K132" s="2">
        <f t="shared" si="35"/>
        <v>3.07</v>
      </c>
      <c r="L132" s="2">
        <f t="shared" si="36"/>
        <v>0</v>
      </c>
      <c r="AG132" s="9">
        <v>3.07</v>
      </c>
      <c r="AH132" s="5">
        <v>3780.090999999999</v>
      </c>
      <c r="AL132" s="5" t="str">
        <f t="shared" si="30"/>
        <v/>
      </c>
      <c r="AN132" s="5" t="str">
        <f t="shared" si="31"/>
        <v/>
      </c>
      <c r="AP132" s="5" t="str">
        <f t="shared" si="32"/>
        <v/>
      </c>
      <c r="AS132" s="5">
        <f t="shared" si="33"/>
        <v>3780.090999999999</v>
      </c>
      <c r="AT132" s="11">
        <f t="shared" si="28"/>
        <v>0.12842779057910361</v>
      </c>
      <c r="AU132" s="5">
        <f t="shared" si="34"/>
        <v>128.4277905791036</v>
      </c>
    </row>
    <row r="133" spans="2:47" x14ac:dyDescent="0.25">
      <c r="B133" s="1" t="s">
        <v>227</v>
      </c>
      <c r="C133" s="1" t="s">
        <v>224</v>
      </c>
      <c r="D133" s="1" t="s">
        <v>225</v>
      </c>
      <c r="E133" s="1" t="s">
        <v>100</v>
      </c>
      <c r="F133" s="1" t="s">
        <v>72</v>
      </c>
      <c r="G133" s="1" t="s">
        <v>55</v>
      </c>
      <c r="H133" s="1" t="s">
        <v>56</v>
      </c>
      <c r="J133" s="2">
        <v>2.4500000000000002</v>
      </c>
      <c r="K133" s="2">
        <f t="shared" si="35"/>
        <v>2.4500000000000002</v>
      </c>
      <c r="L133" s="2">
        <f t="shared" si="36"/>
        <v>0</v>
      </c>
      <c r="AG133" s="9">
        <v>2.4500000000000002</v>
      </c>
      <c r="AH133" s="5">
        <v>3016.6849999999999</v>
      </c>
      <c r="AL133" s="5" t="str">
        <f t="shared" si="30"/>
        <v/>
      </c>
      <c r="AN133" s="5" t="str">
        <f t="shared" si="31"/>
        <v/>
      </c>
      <c r="AP133" s="5" t="str">
        <f t="shared" si="32"/>
        <v/>
      </c>
      <c r="AS133" s="5">
        <f t="shared" si="33"/>
        <v>3016.6849999999999</v>
      </c>
      <c r="AT133" s="11">
        <f t="shared" si="28"/>
        <v>0.10249123352404035</v>
      </c>
      <c r="AU133" s="5">
        <f t="shared" si="34"/>
        <v>102.49123352404035</v>
      </c>
    </row>
    <row r="134" spans="2:47" x14ac:dyDescent="0.25">
      <c r="B134" s="1" t="s">
        <v>227</v>
      </c>
      <c r="C134" s="1" t="s">
        <v>224</v>
      </c>
      <c r="D134" s="1" t="s">
        <v>225</v>
      </c>
      <c r="E134" s="1" t="s">
        <v>69</v>
      </c>
      <c r="F134" s="1" t="s">
        <v>114</v>
      </c>
      <c r="G134" s="1" t="s">
        <v>55</v>
      </c>
      <c r="H134" s="1" t="s">
        <v>56</v>
      </c>
      <c r="J134" s="2">
        <v>1.92</v>
      </c>
      <c r="K134" s="2">
        <f t="shared" si="35"/>
        <v>2.02</v>
      </c>
      <c r="L134" s="2">
        <f t="shared" si="36"/>
        <v>0</v>
      </c>
      <c r="AG134" s="9">
        <v>2.02</v>
      </c>
      <c r="AH134" s="5">
        <v>2487.2260000000001</v>
      </c>
      <c r="AL134" s="5" t="str">
        <f t="shared" si="30"/>
        <v/>
      </c>
      <c r="AN134" s="5" t="str">
        <f t="shared" si="31"/>
        <v/>
      </c>
      <c r="AP134" s="5" t="str">
        <f t="shared" si="32"/>
        <v/>
      </c>
      <c r="AS134" s="5">
        <f t="shared" si="33"/>
        <v>2487.2260000000001</v>
      </c>
      <c r="AT134" s="11">
        <f t="shared" si="28"/>
        <v>8.4502976211657768E-2</v>
      </c>
      <c r="AU134" s="5">
        <f t="shared" si="34"/>
        <v>84.502976211657767</v>
      </c>
    </row>
    <row r="135" spans="2:47" x14ac:dyDescent="0.25">
      <c r="B135" s="1" t="s">
        <v>227</v>
      </c>
      <c r="C135" s="1" t="s">
        <v>224</v>
      </c>
      <c r="D135" s="1" t="s">
        <v>225</v>
      </c>
      <c r="E135" s="1" t="s">
        <v>61</v>
      </c>
      <c r="F135" s="1" t="s">
        <v>114</v>
      </c>
      <c r="G135" s="1" t="s">
        <v>55</v>
      </c>
      <c r="H135" s="1" t="s">
        <v>56</v>
      </c>
      <c r="J135" s="2">
        <v>2.04</v>
      </c>
      <c r="K135" s="2">
        <f t="shared" si="35"/>
        <v>2.04</v>
      </c>
      <c r="L135" s="2">
        <f t="shared" si="36"/>
        <v>0</v>
      </c>
      <c r="AG135" s="9">
        <v>2.04</v>
      </c>
      <c r="AH135" s="5">
        <v>2511.8519999999999</v>
      </c>
      <c r="AL135" s="5" t="str">
        <f t="shared" si="30"/>
        <v/>
      </c>
      <c r="AN135" s="5" t="str">
        <f t="shared" si="31"/>
        <v/>
      </c>
      <c r="AP135" s="5" t="str">
        <f t="shared" si="32"/>
        <v/>
      </c>
      <c r="AS135" s="5">
        <f t="shared" si="33"/>
        <v>2511.8519999999999</v>
      </c>
      <c r="AT135" s="11">
        <f t="shared" si="28"/>
        <v>8.5339639342466245E-2</v>
      </c>
      <c r="AU135" s="5">
        <f t="shared" si="34"/>
        <v>85.339639342466242</v>
      </c>
    </row>
    <row r="136" spans="2:47" x14ac:dyDescent="0.25">
      <c r="B136" s="1" t="s">
        <v>227</v>
      </c>
      <c r="C136" s="1" t="s">
        <v>224</v>
      </c>
      <c r="D136" s="1" t="s">
        <v>225</v>
      </c>
      <c r="E136" s="1" t="s">
        <v>53</v>
      </c>
      <c r="F136" s="1" t="s">
        <v>114</v>
      </c>
      <c r="G136" s="1" t="s">
        <v>55</v>
      </c>
      <c r="H136" s="1" t="s">
        <v>56</v>
      </c>
      <c r="J136" s="2">
        <v>2.09</v>
      </c>
      <c r="K136" s="2">
        <f t="shared" si="35"/>
        <v>2.09</v>
      </c>
      <c r="L136" s="2">
        <f t="shared" si="36"/>
        <v>0</v>
      </c>
      <c r="AG136" s="9">
        <v>2.09</v>
      </c>
      <c r="AH136" s="5">
        <v>2573.4169999999999</v>
      </c>
      <c r="AL136" s="5" t="str">
        <f t="shared" si="30"/>
        <v/>
      </c>
      <c r="AN136" s="5" t="str">
        <f t="shared" si="31"/>
        <v/>
      </c>
      <c r="AP136" s="5" t="str">
        <f t="shared" si="32"/>
        <v/>
      </c>
      <c r="AS136" s="5">
        <f t="shared" si="33"/>
        <v>2573.4169999999999</v>
      </c>
      <c r="AT136" s="11">
        <f t="shared" si="28"/>
        <v>8.7431297169487485E-2</v>
      </c>
      <c r="AU136" s="5">
        <f t="shared" si="34"/>
        <v>87.431297169487493</v>
      </c>
    </row>
    <row r="137" spans="2:47" x14ac:dyDescent="0.25">
      <c r="B137" s="1" t="s">
        <v>227</v>
      </c>
      <c r="C137" s="1" t="s">
        <v>224</v>
      </c>
      <c r="D137" s="1" t="s">
        <v>225</v>
      </c>
      <c r="E137" s="1" t="s">
        <v>100</v>
      </c>
      <c r="F137" s="1" t="s">
        <v>114</v>
      </c>
      <c r="G137" s="1" t="s">
        <v>55</v>
      </c>
      <c r="H137" s="1" t="s">
        <v>56</v>
      </c>
      <c r="J137" s="2">
        <v>2.15</v>
      </c>
      <c r="K137" s="2">
        <f t="shared" si="35"/>
        <v>2.15</v>
      </c>
      <c r="L137" s="2">
        <f t="shared" si="36"/>
        <v>0</v>
      </c>
      <c r="AG137" s="9">
        <v>2.15</v>
      </c>
      <c r="AH137" s="5">
        <v>2647.2950000000001</v>
      </c>
      <c r="AL137" s="5" t="str">
        <f t="shared" si="30"/>
        <v/>
      </c>
      <c r="AN137" s="5" t="str">
        <f t="shared" si="31"/>
        <v/>
      </c>
      <c r="AP137" s="5" t="str">
        <f t="shared" si="32"/>
        <v/>
      </c>
      <c r="AS137" s="5">
        <f t="shared" si="33"/>
        <v>2647.2950000000001</v>
      </c>
      <c r="AT137" s="11">
        <f t="shared" si="28"/>
        <v>8.994128656191297E-2</v>
      </c>
      <c r="AU137" s="5">
        <f t="shared" si="34"/>
        <v>89.941286561912975</v>
      </c>
    </row>
    <row r="138" spans="2:47" x14ac:dyDescent="0.25">
      <c r="B138" s="1" t="s">
        <v>227</v>
      </c>
      <c r="C138" s="1" t="s">
        <v>224</v>
      </c>
      <c r="D138" s="1" t="s">
        <v>225</v>
      </c>
      <c r="E138" s="1" t="s">
        <v>83</v>
      </c>
      <c r="F138" s="1" t="s">
        <v>134</v>
      </c>
      <c r="G138" s="1" t="s">
        <v>55</v>
      </c>
      <c r="H138" s="1" t="s">
        <v>56</v>
      </c>
      <c r="J138" s="2">
        <v>1.86</v>
      </c>
      <c r="K138" s="2">
        <f t="shared" si="35"/>
        <v>1.86</v>
      </c>
      <c r="L138" s="2">
        <f t="shared" si="36"/>
        <v>0</v>
      </c>
      <c r="AG138" s="9">
        <v>1.86</v>
      </c>
      <c r="AH138" s="5">
        <v>2290.2179999999998</v>
      </c>
      <c r="AL138" s="5" t="str">
        <f t="shared" si="30"/>
        <v/>
      </c>
      <c r="AN138" s="5" t="str">
        <f t="shared" si="31"/>
        <v/>
      </c>
      <c r="AP138" s="5" t="str">
        <f t="shared" si="32"/>
        <v/>
      </c>
      <c r="AS138" s="5">
        <f t="shared" si="33"/>
        <v>2290.2179999999998</v>
      </c>
      <c r="AT138" s="11">
        <f t="shared" si="28"/>
        <v>7.7809671165189817E-2</v>
      </c>
      <c r="AU138" s="5">
        <f t="shared" si="34"/>
        <v>77.809671165189812</v>
      </c>
    </row>
    <row r="139" spans="2:47" x14ac:dyDescent="0.25">
      <c r="B139" s="1" t="s">
        <v>227</v>
      </c>
      <c r="C139" s="1" t="s">
        <v>224</v>
      </c>
      <c r="D139" s="1" t="s">
        <v>225</v>
      </c>
      <c r="E139" s="1" t="s">
        <v>71</v>
      </c>
      <c r="F139" s="1" t="s">
        <v>134</v>
      </c>
      <c r="G139" s="1" t="s">
        <v>55</v>
      </c>
      <c r="H139" s="1" t="s">
        <v>56</v>
      </c>
      <c r="J139" s="2">
        <v>1.92</v>
      </c>
      <c r="K139" s="2">
        <f t="shared" si="35"/>
        <v>1.92</v>
      </c>
      <c r="L139" s="2">
        <f t="shared" si="36"/>
        <v>0</v>
      </c>
      <c r="AG139" s="9">
        <v>1.92</v>
      </c>
      <c r="AH139" s="5">
        <v>2364.096</v>
      </c>
      <c r="AL139" s="5" t="str">
        <f t="shared" si="30"/>
        <v/>
      </c>
      <c r="AN139" s="5" t="str">
        <f t="shared" si="31"/>
        <v/>
      </c>
      <c r="AP139" s="5" t="str">
        <f t="shared" si="32"/>
        <v/>
      </c>
      <c r="AS139" s="5">
        <f t="shared" si="33"/>
        <v>2364.096</v>
      </c>
      <c r="AT139" s="11">
        <f t="shared" si="28"/>
        <v>8.0319660557615302E-2</v>
      </c>
      <c r="AU139" s="5">
        <f t="shared" si="34"/>
        <v>80.319660557615293</v>
      </c>
    </row>
    <row r="140" spans="2:47" x14ac:dyDescent="0.25">
      <c r="B140" s="1" t="s">
        <v>227</v>
      </c>
      <c r="C140" s="1" t="s">
        <v>224</v>
      </c>
      <c r="D140" s="1" t="s">
        <v>225</v>
      </c>
      <c r="E140" s="1" t="s">
        <v>73</v>
      </c>
      <c r="F140" s="1" t="s">
        <v>134</v>
      </c>
      <c r="G140" s="1" t="s">
        <v>55</v>
      </c>
      <c r="H140" s="1" t="s">
        <v>56</v>
      </c>
      <c r="J140" s="2">
        <v>1.97</v>
      </c>
      <c r="K140" s="2">
        <f t="shared" si="35"/>
        <v>1.97</v>
      </c>
      <c r="L140" s="2">
        <f t="shared" si="36"/>
        <v>0</v>
      </c>
      <c r="AG140" s="9">
        <v>1.97</v>
      </c>
      <c r="AH140" s="5">
        <v>2425.6610000000001</v>
      </c>
      <c r="AL140" s="5" t="str">
        <f t="shared" si="30"/>
        <v/>
      </c>
      <c r="AN140" s="5" t="str">
        <f t="shared" si="31"/>
        <v/>
      </c>
      <c r="AP140" s="5" t="str">
        <f t="shared" si="32"/>
        <v/>
      </c>
      <c r="AS140" s="5">
        <f t="shared" si="33"/>
        <v>2425.6610000000001</v>
      </c>
      <c r="AT140" s="11">
        <f t="shared" si="28"/>
        <v>8.2411318384636528E-2</v>
      </c>
      <c r="AU140" s="5">
        <f t="shared" si="34"/>
        <v>82.411318384636516</v>
      </c>
    </row>
    <row r="141" spans="2:47" x14ac:dyDescent="0.25">
      <c r="B141" s="1" t="s">
        <v>227</v>
      </c>
      <c r="C141" s="1" t="s">
        <v>224</v>
      </c>
      <c r="D141" s="1" t="s">
        <v>225</v>
      </c>
      <c r="E141" s="1" t="s">
        <v>74</v>
      </c>
      <c r="F141" s="1" t="s">
        <v>134</v>
      </c>
      <c r="G141" s="1" t="s">
        <v>55</v>
      </c>
      <c r="H141" s="1" t="s">
        <v>56</v>
      </c>
      <c r="J141" s="2">
        <v>1.92</v>
      </c>
      <c r="K141" s="2">
        <f t="shared" si="35"/>
        <v>2</v>
      </c>
      <c r="L141" s="2">
        <f t="shared" si="36"/>
        <v>0</v>
      </c>
      <c r="AG141" s="9">
        <v>2</v>
      </c>
      <c r="AH141" s="5">
        <v>2462.6</v>
      </c>
      <c r="AL141" s="5" t="str">
        <f t="shared" si="30"/>
        <v/>
      </c>
      <c r="AN141" s="5" t="str">
        <f t="shared" si="31"/>
        <v/>
      </c>
      <c r="AP141" s="5" t="str">
        <f t="shared" si="32"/>
        <v/>
      </c>
      <c r="AS141" s="5">
        <f t="shared" si="33"/>
        <v>2462.6</v>
      </c>
      <c r="AT141" s="11">
        <f t="shared" si="28"/>
        <v>8.3666313080849264E-2</v>
      </c>
      <c r="AU141" s="5">
        <f t="shared" si="34"/>
        <v>83.666313080849264</v>
      </c>
    </row>
    <row r="142" spans="2:47" x14ac:dyDescent="0.25">
      <c r="B142" s="1" t="s">
        <v>227</v>
      </c>
      <c r="C142" s="1" t="s">
        <v>224</v>
      </c>
      <c r="D142" s="1" t="s">
        <v>225</v>
      </c>
      <c r="E142" s="1" t="s">
        <v>83</v>
      </c>
      <c r="F142" s="1" t="s">
        <v>147</v>
      </c>
      <c r="G142" s="1" t="s">
        <v>55</v>
      </c>
      <c r="H142" s="1" t="s">
        <v>56</v>
      </c>
      <c r="J142" s="2">
        <v>1.55</v>
      </c>
      <c r="K142" s="2">
        <f t="shared" si="35"/>
        <v>1.55</v>
      </c>
      <c r="L142" s="2">
        <f t="shared" si="36"/>
        <v>0</v>
      </c>
      <c r="AG142" s="9">
        <v>1.55</v>
      </c>
      <c r="AH142" s="5">
        <v>1908.5150000000001</v>
      </c>
      <c r="AL142" s="5" t="str">
        <f t="shared" si="30"/>
        <v/>
      </c>
      <c r="AN142" s="5" t="str">
        <f t="shared" si="31"/>
        <v/>
      </c>
      <c r="AP142" s="5" t="str">
        <f t="shared" si="32"/>
        <v/>
      </c>
      <c r="AS142" s="5">
        <f t="shared" si="33"/>
        <v>1908.5150000000001</v>
      </c>
      <c r="AT142" s="11">
        <f t="shared" si="28"/>
        <v>6.4841392637658188E-2</v>
      </c>
      <c r="AU142" s="5">
        <f t="shared" si="34"/>
        <v>64.841392637658188</v>
      </c>
    </row>
    <row r="143" spans="2:47" x14ac:dyDescent="0.25">
      <c r="B143" s="1" t="s">
        <v>227</v>
      </c>
      <c r="C143" s="1" t="s">
        <v>224</v>
      </c>
      <c r="D143" s="1" t="s">
        <v>225</v>
      </c>
      <c r="E143" s="1" t="s">
        <v>71</v>
      </c>
      <c r="F143" s="1" t="s">
        <v>147</v>
      </c>
      <c r="G143" s="1" t="s">
        <v>55</v>
      </c>
      <c r="H143" s="1" t="s">
        <v>56</v>
      </c>
      <c r="J143" s="2">
        <v>0.92</v>
      </c>
      <c r="K143" s="2">
        <f t="shared" si="35"/>
        <v>0.92</v>
      </c>
      <c r="L143" s="2">
        <f t="shared" si="36"/>
        <v>0</v>
      </c>
      <c r="AG143" s="9">
        <v>0.92</v>
      </c>
      <c r="AH143" s="5">
        <v>1132.796</v>
      </c>
      <c r="AL143" s="5" t="str">
        <f t="shared" si="30"/>
        <v/>
      </c>
      <c r="AN143" s="5" t="str">
        <f t="shared" si="31"/>
        <v/>
      </c>
      <c r="AP143" s="5" t="str">
        <f t="shared" si="32"/>
        <v/>
      </c>
      <c r="AS143" s="5">
        <f t="shared" si="33"/>
        <v>1132.796</v>
      </c>
      <c r="AT143" s="11">
        <f t="shared" si="28"/>
        <v>3.848650401719067E-2</v>
      </c>
      <c r="AU143" s="5">
        <f t="shared" si="34"/>
        <v>38.486504017190668</v>
      </c>
    </row>
    <row r="144" spans="2:47" x14ac:dyDescent="0.25">
      <c r="B144" s="1" t="s">
        <v>227</v>
      </c>
      <c r="C144" s="1" t="s">
        <v>224</v>
      </c>
      <c r="D144" s="1" t="s">
        <v>225</v>
      </c>
      <c r="E144" s="1" t="s">
        <v>73</v>
      </c>
      <c r="F144" s="1" t="s">
        <v>147</v>
      </c>
      <c r="G144" s="1" t="s">
        <v>55</v>
      </c>
      <c r="H144" s="1" t="s">
        <v>56</v>
      </c>
      <c r="J144" s="2">
        <v>0.92</v>
      </c>
      <c r="K144" s="2">
        <f t="shared" si="35"/>
        <v>0.92</v>
      </c>
      <c r="L144" s="2">
        <f t="shared" si="36"/>
        <v>0</v>
      </c>
      <c r="AG144" s="9">
        <v>0.92</v>
      </c>
      <c r="AH144" s="5">
        <v>1132.796</v>
      </c>
      <c r="AL144" s="5" t="str">
        <f t="shared" si="30"/>
        <v/>
      </c>
      <c r="AN144" s="5" t="str">
        <f t="shared" si="31"/>
        <v/>
      </c>
      <c r="AP144" s="5" t="str">
        <f t="shared" si="32"/>
        <v/>
      </c>
      <c r="AS144" s="5">
        <f t="shared" si="33"/>
        <v>1132.796</v>
      </c>
      <c r="AT144" s="11">
        <f t="shared" si="28"/>
        <v>3.848650401719067E-2</v>
      </c>
      <c r="AU144" s="5">
        <f t="shared" si="34"/>
        <v>38.486504017190668</v>
      </c>
    </row>
    <row r="145" spans="2:47" x14ac:dyDescent="0.25">
      <c r="B145" s="1" t="s">
        <v>227</v>
      </c>
      <c r="C145" s="1" t="s">
        <v>224</v>
      </c>
      <c r="D145" s="1" t="s">
        <v>225</v>
      </c>
      <c r="E145" s="1" t="s">
        <v>74</v>
      </c>
      <c r="F145" s="1" t="s">
        <v>147</v>
      </c>
      <c r="G145" s="1" t="s">
        <v>55</v>
      </c>
      <c r="H145" s="1" t="s">
        <v>56</v>
      </c>
      <c r="J145" s="2">
        <v>1.51</v>
      </c>
      <c r="K145" s="2">
        <f t="shared" si="35"/>
        <v>1.51</v>
      </c>
      <c r="L145" s="2">
        <f t="shared" si="36"/>
        <v>0</v>
      </c>
      <c r="AG145" s="9">
        <v>1.51</v>
      </c>
      <c r="AH145" s="5">
        <v>1859.2629999999999</v>
      </c>
      <c r="AL145" s="5" t="str">
        <f t="shared" si="30"/>
        <v/>
      </c>
      <c r="AN145" s="5" t="str">
        <f t="shared" si="31"/>
        <v/>
      </c>
      <c r="AP145" s="5" t="str">
        <f t="shared" si="32"/>
        <v/>
      </c>
      <c r="AS145" s="5">
        <f t="shared" si="33"/>
        <v>1859.2629999999999</v>
      </c>
      <c r="AT145" s="11">
        <f t="shared" si="28"/>
        <v>6.3168066376041193E-2</v>
      </c>
      <c r="AU145" s="5">
        <f t="shared" si="34"/>
        <v>63.168066376041189</v>
      </c>
    </row>
    <row r="146" spans="2:47" x14ac:dyDescent="0.25">
      <c r="B146" s="1" t="s">
        <v>227</v>
      </c>
      <c r="C146" s="1" t="s">
        <v>224</v>
      </c>
      <c r="D146" s="1" t="s">
        <v>225</v>
      </c>
      <c r="E146" s="1" t="s">
        <v>71</v>
      </c>
      <c r="F146" s="1" t="s">
        <v>164</v>
      </c>
      <c r="G146" s="1" t="s">
        <v>55</v>
      </c>
      <c r="H146" s="1" t="s">
        <v>56</v>
      </c>
      <c r="J146" s="2">
        <v>2.14</v>
      </c>
      <c r="K146" s="2">
        <f t="shared" si="35"/>
        <v>0.72</v>
      </c>
      <c r="L146" s="2">
        <f t="shared" si="36"/>
        <v>0</v>
      </c>
      <c r="AG146" s="9">
        <v>0.72</v>
      </c>
      <c r="AH146" s="5">
        <v>886.53599999999994</v>
      </c>
      <c r="AL146" s="5" t="str">
        <f t="shared" si="30"/>
        <v/>
      </c>
      <c r="AN146" s="5" t="str">
        <f t="shared" si="31"/>
        <v/>
      </c>
      <c r="AP146" s="5" t="str">
        <f t="shared" si="32"/>
        <v/>
      </c>
      <c r="AS146" s="5">
        <f t="shared" si="33"/>
        <v>886.53599999999994</v>
      </c>
      <c r="AT146" s="11">
        <f t="shared" si="28"/>
        <v>3.0119872709105735E-2</v>
      </c>
      <c r="AU146" s="5">
        <f t="shared" si="34"/>
        <v>30.119872709105735</v>
      </c>
    </row>
    <row r="147" spans="2:47" x14ac:dyDescent="0.25">
      <c r="B147" s="1" t="s">
        <v>227</v>
      </c>
      <c r="C147" s="1" t="s">
        <v>224</v>
      </c>
      <c r="D147" s="1" t="s">
        <v>225</v>
      </c>
      <c r="E147" s="1" t="s">
        <v>73</v>
      </c>
      <c r="F147" s="1" t="s">
        <v>164</v>
      </c>
      <c r="G147" s="1" t="s">
        <v>55</v>
      </c>
      <c r="H147" s="1" t="s">
        <v>56</v>
      </c>
      <c r="J147" s="2">
        <v>1.82</v>
      </c>
      <c r="K147" s="2">
        <f t="shared" si="35"/>
        <v>1.82</v>
      </c>
      <c r="L147" s="2">
        <f t="shared" si="36"/>
        <v>0</v>
      </c>
      <c r="AG147" s="9">
        <v>1.82</v>
      </c>
      <c r="AH147" s="5">
        <v>2240.9659999999999</v>
      </c>
      <c r="AL147" s="5" t="str">
        <f t="shared" si="30"/>
        <v/>
      </c>
      <c r="AN147" s="5" t="str">
        <f t="shared" si="31"/>
        <v/>
      </c>
      <c r="AP147" s="5" t="str">
        <f t="shared" si="32"/>
        <v/>
      </c>
      <c r="AS147" s="5">
        <f t="shared" si="33"/>
        <v>2240.9659999999999</v>
      </c>
      <c r="AT147" s="11">
        <f t="shared" si="28"/>
        <v>7.6136344903572836E-2</v>
      </c>
      <c r="AU147" s="5">
        <f t="shared" si="34"/>
        <v>76.136344903572834</v>
      </c>
    </row>
    <row r="148" spans="2:47" x14ac:dyDescent="0.25">
      <c r="B148" s="1" t="s">
        <v>227</v>
      </c>
      <c r="C148" s="1" t="s">
        <v>224</v>
      </c>
      <c r="D148" s="1" t="s">
        <v>225</v>
      </c>
      <c r="E148" s="1" t="s">
        <v>74</v>
      </c>
      <c r="F148" s="1" t="s">
        <v>164</v>
      </c>
      <c r="G148" s="1" t="s">
        <v>55</v>
      </c>
      <c r="H148" s="1" t="s">
        <v>56</v>
      </c>
      <c r="J148" s="2">
        <v>1.86</v>
      </c>
      <c r="K148" s="2">
        <f t="shared" si="35"/>
        <v>1.86</v>
      </c>
      <c r="L148" s="2">
        <f t="shared" si="36"/>
        <v>0</v>
      </c>
      <c r="AG148" s="9">
        <v>1.86</v>
      </c>
      <c r="AH148" s="5">
        <v>2290.2179999999998</v>
      </c>
      <c r="AL148" s="5" t="str">
        <f t="shared" si="30"/>
        <v/>
      </c>
      <c r="AN148" s="5" t="str">
        <f t="shared" si="31"/>
        <v/>
      </c>
      <c r="AP148" s="5" t="str">
        <f t="shared" si="32"/>
        <v/>
      </c>
      <c r="AS148" s="5">
        <f t="shared" si="33"/>
        <v>2290.2179999999998</v>
      </c>
      <c r="AT148" s="11">
        <f t="shared" si="28"/>
        <v>7.7809671165189817E-2</v>
      </c>
      <c r="AU148" s="5">
        <f t="shared" si="34"/>
        <v>77.809671165189812</v>
      </c>
    </row>
    <row r="149" spans="2:47" x14ac:dyDescent="0.25">
      <c r="B149" s="29" t="s">
        <v>230</v>
      </c>
      <c r="K149" s="2">
        <f t="shared" si="35"/>
        <v>0</v>
      </c>
      <c r="L149" s="2">
        <f t="shared" si="36"/>
        <v>0</v>
      </c>
    </row>
    <row r="150" spans="2:47" x14ac:dyDescent="0.25">
      <c r="B150" s="1" t="s">
        <v>220</v>
      </c>
      <c r="C150" s="1" t="s">
        <v>221</v>
      </c>
      <c r="D150" s="1" t="s">
        <v>222</v>
      </c>
      <c r="E150" s="1" t="s">
        <v>83</v>
      </c>
      <c r="F150" s="1" t="s">
        <v>134</v>
      </c>
      <c r="G150" s="1" t="s">
        <v>55</v>
      </c>
      <c r="H150" s="1" t="s">
        <v>56</v>
      </c>
      <c r="J150" s="2">
        <v>1.51</v>
      </c>
      <c r="K150" s="2">
        <f t="shared" si="35"/>
        <v>1.51</v>
      </c>
      <c r="L150" s="2">
        <f t="shared" si="36"/>
        <v>0</v>
      </c>
      <c r="AG150" s="9">
        <v>1.51</v>
      </c>
      <c r="AH150" s="5">
        <v>1859.2629999999999</v>
      </c>
      <c r="AL150" s="5" t="str">
        <f t="shared" ref="AL150:AL163" si="37">IF(AK150&gt;0,AK150*$AL$1,"")</f>
        <v/>
      </c>
      <c r="AN150" s="5" t="str">
        <f t="shared" ref="AN150:AN163" si="38">IF(AM150&gt;0,AM150*$AN$1,"")</f>
        <v/>
      </c>
      <c r="AP150" s="5" t="str">
        <f t="shared" ref="AP150:AP163" si="39">IF(AO150&gt;0,AO150*$AP$1,"")</f>
        <v/>
      </c>
      <c r="AS150" s="5">
        <f t="shared" ref="AS150:AS163" si="40">SUM(O150,Q150,S150,U150,W150,Y150,AA150,AC150,AF150,AH150,AJ150)</f>
        <v>1859.2629999999999</v>
      </c>
      <c r="AT150" s="11">
        <f t="shared" ref="AT150:AT163" si="41">(AS150/$AS$213)*100</f>
        <v>6.3168066376041193E-2</v>
      </c>
      <c r="AU150" s="5">
        <f t="shared" ref="AU150:AU163" si="42">(AT150/100)*$AU$1</f>
        <v>63.168066376041189</v>
      </c>
    </row>
    <row r="151" spans="2:47" x14ac:dyDescent="0.25">
      <c r="B151" s="1" t="s">
        <v>220</v>
      </c>
      <c r="C151" s="1" t="s">
        <v>221</v>
      </c>
      <c r="D151" s="1" t="s">
        <v>222</v>
      </c>
      <c r="E151" s="1" t="s">
        <v>84</v>
      </c>
      <c r="F151" s="1" t="s">
        <v>134</v>
      </c>
      <c r="G151" s="1" t="s">
        <v>55</v>
      </c>
      <c r="H151" s="1" t="s">
        <v>56</v>
      </c>
      <c r="J151" s="2">
        <v>1.58</v>
      </c>
      <c r="K151" s="2">
        <f t="shared" si="35"/>
        <v>1.58</v>
      </c>
      <c r="L151" s="2">
        <f t="shared" si="36"/>
        <v>0</v>
      </c>
      <c r="AG151" s="9">
        <v>1.58</v>
      </c>
      <c r="AH151" s="5">
        <v>1945.454</v>
      </c>
      <c r="AL151" s="5" t="str">
        <f t="shared" si="37"/>
        <v/>
      </c>
      <c r="AN151" s="5" t="str">
        <f t="shared" si="38"/>
        <v/>
      </c>
      <c r="AP151" s="5" t="str">
        <f t="shared" si="39"/>
        <v/>
      </c>
      <c r="AS151" s="5">
        <f t="shared" si="40"/>
        <v>1945.454</v>
      </c>
      <c r="AT151" s="11">
        <f t="shared" si="41"/>
        <v>6.6096387333870923E-2</v>
      </c>
      <c r="AU151" s="5">
        <f t="shared" si="42"/>
        <v>66.096387333870922</v>
      </c>
    </row>
    <row r="152" spans="2:47" x14ac:dyDescent="0.25">
      <c r="B152" s="1" t="s">
        <v>220</v>
      </c>
      <c r="C152" s="1" t="s">
        <v>221</v>
      </c>
      <c r="D152" s="1" t="s">
        <v>222</v>
      </c>
      <c r="E152" s="1" t="s">
        <v>89</v>
      </c>
      <c r="F152" s="1" t="s">
        <v>134</v>
      </c>
      <c r="G152" s="1" t="s">
        <v>55</v>
      </c>
      <c r="H152" s="1" t="s">
        <v>56</v>
      </c>
      <c r="J152" s="2">
        <v>1.55</v>
      </c>
      <c r="K152" s="2">
        <f t="shared" si="35"/>
        <v>1.55</v>
      </c>
      <c r="L152" s="2">
        <f t="shared" si="36"/>
        <v>0</v>
      </c>
      <c r="AG152" s="9">
        <v>1.55</v>
      </c>
      <c r="AH152" s="5">
        <v>1908.5150000000001</v>
      </c>
      <c r="AL152" s="5" t="str">
        <f t="shared" si="37"/>
        <v/>
      </c>
      <c r="AN152" s="5" t="str">
        <f t="shared" si="38"/>
        <v/>
      </c>
      <c r="AP152" s="5" t="str">
        <f t="shared" si="39"/>
        <v/>
      </c>
      <c r="AS152" s="5">
        <f t="shared" si="40"/>
        <v>1908.5150000000001</v>
      </c>
      <c r="AT152" s="11">
        <f t="shared" si="41"/>
        <v>6.4841392637658188E-2</v>
      </c>
      <c r="AU152" s="5">
        <f t="shared" si="42"/>
        <v>64.841392637658188</v>
      </c>
    </row>
    <row r="153" spans="2:47" x14ac:dyDescent="0.25">
      <c r="B153" s="1" t="s">
        <v>220</v>
      </c>
      <c r="C153" s="1" t="s">
        <v>221</v>
      </c>
      <c r="D153" s="1" t="s">
        <v>222</v>
      </c>
      <c r="E153" s="1" t="s">
        <v>100</v>
      </c>
      <c r="F153" s="1" t="s">
        <v>134</v>
      </c>
      <c r="G153" s="1" t="s">
        <v>55</v>
      </c>
      <c r="H153" s="1" t="s">
        <v>56</v>
      </c>
      <c r="J153" s="2">
        <v>1.57</v>
      </c>
      <c r="K153" s="2">
        <f t="shared" si="35"/>
        <v>1.57</v>
      </c>
      <c r="L153" s="2">
        <f t="shared" si="36"/>
        <v>0</v>
      </c>
      <c r="AG153" s="9">
        <v>1.57</v>
      </c>
      <c r="AH153" s="5">
        <v>1933.1410000000001</v>
      </c>
      <c r="AL153" s="5" t="str">
        <f t="shared" si="37"/>
        <v/>
      </c>
      <c r="AN153" s="5" t="str">
        <f t="shared" si="38"/>
        <v/>
      </c>
      <c r="AP153" s="5" t="str">
        <f t="shared" si="39"/>
        <v/>
      </c>
      <c r="AS153" s="5">
        <f t="shared" si="40"/>
        <v>1933.1410000000001</v>
      </c>
      <c r="AT153" s="11">
        <f t="shared" si="41"/>
        <v>6.5678055768466678E-2</v>
      </c>
      <c r="AU153" s="5">
        <f t="shared" si="42"/>
        <v>65.678055768466677</v>
      </c>
    </row>
    <row r="154" spans="2:47" x14ac:dyDescent="0.25">
      <c r="B154" s="1" t="s">
        <v>220</v>
      </c>
      <c r="C154" s="1" t="s">
        <v>221</v>
      </c>
      <c r="D154" s="1" t="s">
        <v>222</v>
      </c>
      <c r="E154" s="1" t="s">
        <v>74</v>
      </c>
      <c r="F154" s="1" t="s">
        <v>147</v>
      </c>
      <c r="G154" s="1" t="s">
        <v>55</v>
      </c>
      <c r="H154" s="1" t="s">
        <v>56</v>
      </c>
      <c r="J154" s="2">
        <v>1.42</v>
      </c>
      <c r="K154" s="2">
        <f t="shared" si="35"/>
        <v>1.42</v>
      </c>
      <c r="L154" s="2">
        <f t="shared" si="36"/>
        <v>0</v>
      </c>
      <c r="AG154" s="9">
        <v>1.42</v>
      </c>
      <c r="AH154" s="5">
        <v>1748.4459999999999</v>
      </c>
      <c r="AL154" s="5" t="str">
        <f t="shared" si="37"/>
        <v/>
      </c>
      <c r="AN154" s="5" t="str">
        <f t="shared" si="38"/>
        <v/>
      </c>
      <c r="AP154" s="5" t="str">
        <f t="shared" si="39"/>
        <v/>
      </c>
      <c r="AS154" s="5">
        <f t="shared" si="40"/>
        <v>1748.4459999999999</v>
      </c>
      <c r="AT154" s="11">
        <f t="shared" si="41"/>
        <v>5.9403082287402979E-2</v>
      </c>
      <c r="AU154" s="5">
        <f t="shared" si="42"/>
        <v>59.403082287402981</v>
      </c>
    </row>
    <row r="155" spans="2:47" x14ac:dyDescent="0.25">
      <c r="B155" s="1" t="s">
        <v>220</v>
      </c>
      <c r="C155" s="1" t="s">
        <v>221</v>
      </c>
      <c r="D155" s="1" t="s">
        <v>222</v>
      </c>
      <c r="E155" s="1" t="s">
        <v>75</v>
      </c>
      <c r="F155" s="1" t="s">
        <v>147</v>
      </c>
      <c r="G155" s="1" t="s">
        <v>55</v>
      </c>
      <c r="H155" s="1" t="s">
        <v>56</v>
      </c>
      <c r="J155" s="2">
        <v>1.49</v>
      </c>
      <c r="K155" s="2">
        <f t="shared" si="35"/>
        <v>1.49</v>
      </c>
      <c r="L155" s="2">
        <f t="shared" si="36"/>
        <v>0</v>
      </c>
      <c r="AG155" s="9">
        <v>1.49</v>
      </c>
      <c r="AH155" s="5">
        <v>1834.6369999999999</v>
      </c>
      <c r="AL155" s="5" t="str">
        <f t="shared" si="37"/>
        <v/>
      </c>
      <c r="AN155" s="5" t="str">
        <f t="shared" si="38"/>
        <v/>
      </c>
      <c r="AP155" s="5" t="str">
        <f t="shared" si="39"/>
        <v/>
      </c>
      <c r="AS155" s="5">
        <f t="shared" si="40"/>
        <v>1834.6369999999999</v>
      </c>
      <c r="AT155" s="11">
        <f t="shared" si="41"/>
        <v>6.233140324523271E-2</v>
      </c>
      <c r="AU155" s="5">
        <f t="shared" si="42"/>
        <v>62.331403245232707</v>
      </c>
    </row>
    <row r="156" spans="2:47" x14ac:dyDescent="0.25">
      <c r="B156" s="1" t="s">
        <v>220</v>
      </c>
      <c r="C156" s="1" t="s">
        <v>221</v>
      </c>
      <c r="D156" s="1" t="s">
        <v>222</v>
      </c>
      <c r="E156" s="1" t="s">
        <v>68</v>
      </c>
      <c r="F156" s="1" t="s">
        <v>147</v>
      </c>
      <c r="G156" s="1" t="s">
        <v>55</v>
      </c>
      <c r="H156" s="1" t="s">
        <v>56</v>
      </c>
      <c r="J156" s="2">
        <v>1.52</v>
      </c>
      <c r="K156" s="2">
        <f t="shared" si="35"/>
        <v>1.52</v>
      </c>
      <c r="L156" s="2">
        <f t="shared" si="36"/>
        <v>0</v>
      </c>
      <c r="AG156" s="9">
        <v>1.52</v>
      </c>
      <c r="AH156" s="5">
        <v>1871.576</v>
      </c>
      <c r="AL156" s="5" t="str">
        <f t="shared" si="37"/>
        <v/>
      </c>
      <c r="AN156" s="5" t="str">
        <f t="shared" si="38"/>
        <v/>
      </c>
      <c r="AP156" s="5" t="str">
        <f t="shared" si="39"/>
        <v/>
      </c>
      <c r="AS156" s="5">
        <f t="shared" si="40"/>
        <v>1871.576</v>
      </c>
      <c r="AT156" s="11">
        <f t="shared" si="41"/>
        <v>6.3586397941445438E-2</v>
      </c>
      <c r="AU156" s="5">
        <f t="shared" si="42"/>
        <v>63.586397941445433</v>
      </c>
    </row>
    <row r="157" spans="2:47" x14ac:dyDescent="0.25">
      <c r="B157" s="1" t="s">
        <v>220</v>
      </c>
      <c r="C157" s="1" t="s">
        <v>221</v>
      </c>
      <c r="D157" s="1" t="s">
        <v>222</v>
      </c>
      <c r="E157" s="1" t="s">
        <v>69</v>
      </c>
      <c r="F157" s="1" t="s">
        <v>147</v>
      </c>
      <c r="G157" s="1" t="s">
        <v>55</v>
      </c>
      <c r="H157" s="1" t="s">
        <v>56</v>
      </c>
      <c r="J157" s="2">
        <v>1.51</v>
      </c>
      <c r="K157" s="2">
        <f t="shared" si="35"/>
        <v>1.51</v>
      </c>
      <c r="L157" s="2">
        <f t="shared" si="36"/>
        <v>0</v>
      </c>
      <c r="AG157" s="9">
        <v>1.51</v>
      </c>
      <c r="AH157" s="5">
        <v>1859.2629999999999</v>
      </c>
      <c r="AL157" s="5" t="str">
        <f t="shared" si="37"/>
        <v/>
      </c>
      <c r="AN157" s="5" t="str">
        <f t="shared" si="38"/>
        <v/>
      </c>
      <c r="AP157" s="5" t="str">
        <f t="shared" si="39"/>
        <v/>
      </c>
      <c r="AS157" s="5">
        <f t="shared" si="40"/>
        <v>1859.2629999999999</v>
      </c>
      <c r="AT157" s="11">
        <f t="shared" si="41"/>
        <v>6.3168066376041193E-2</v>
      </c>
      <c r="AU157" s="5">
        <f t="shared" si="42"/>
        <v>63.168066376041189</v>
      </c>
    </row>
    <row r="158" spans="2:47" x14ac:dyDescent="0.25">
      <c r="B158" s="1" t="s">
        <v>220</v>
      </c>
      <c r="C158" s="1" t="s">
        <v>221</v>
      </c>
      <c r="D158" s="1" t="s">
        <v>222</v>
      </c>
      <c r="E158" s="1" t="s">
        <v>74</v>
      </c>
      <c r="F158" s="1" t="s">
        <v>188</v>
      </c>
      <c r="G158" s="1" t="s">
        <v>55</v>
      </c>
      <c r="H158" s="1" t="s">
        <v>56</v>
      </c>
      <c r="J158" s="2">
        <v>1.51</v>
      </c>
      <c r="K158" s="2">
        <f t="shared" si="35"/>
        <v>1.51</v>
      </c>
      <c r="L158" s="2">
        <f t="shared" si="36"/>
        <v>0</v>
      </c>
      <c r="AG158" s="9">
        <v>1.51</v>
      </c>
      <c r="AH158" s="5">
        <v>1859.2629999999999</v>
      </c>
      <c r="AL158" s="5" t="str">
        <f t="shared" si="37"/>
        <v/>
      </c>
      <c r="AN158" s="5" t="str">
        <f t="shared" si="38"/>
        <v/>
      </c>
      <c r="AP158" s="5" t="str">
        <f t="shared" si="39"/>
        <v/>
      </c>
      <c r="AS158" s="5">
        <f t="shared" si="40"/>
        <v>1859.2629999999999</v>
      </c>
      <c r="AT158" s="11">
        <f t="shared" si="41"/>
        <v>6.3168066376041193E-2</v>
      </c>
      <c r="AU158" s="5">
        <f t="shared" si="42"/>
        <v>63.168066376041189</v>
      </c>
    </row>
    <row r="159" spans="2:47" x14ac:dyDescent="0.25">
      <c r="B159" s="1" t="s">
        <v>220</v>
      </c>
      <c r="C159" s="1" t="s">
        <v>221</v>
      </c>
      <c r="D159" s="1" t="s">
        <v>222</v>
      </c>
      <c r="E159" s="1" t="s">
        <v>75</v>
      </c>
      <c r="F159" s="1" t="s">
        <v>188</v>
      </c>
      <c r="G159" s="1" t="s">
        <v>55</v>
      </c>
      <c r="H159" s="1" t="s">
        <v>56</v>
      </c>
      <c r="J159" s="2">
        <v>1.52</v>
      </c>
      <c r="K159" s="2">
        <f t="shared" si="35"/>
        <v>1.52</v>
      </c>
      <c r="L159" s="2">
        <f t="shared" si="36"/>
        <v>0</v>
      </c>
      <c r="AG159" s="9">
        <v>1.52</v>
      </c>
      <c r="AH159" s="5">
        <v>1871.576</v>
      </c>
      <c r="AL159" s="5" t="str">
        <f t="shared" si="37"/>
        <v/>
      </c>
      <c r="AN159" s="5" t="str">
        <f t="shared" si="38"/>
        <v/>
      </c>
      <c r="AP159" s="5" t="str">
        <f t="shared" si="39"/>
        <v/>
      </c>
      <c r="AS159" s="5">
        <f t="shared" si="40"/>
        <v>1871.576</v>
      </c>
      <c r="AT159" s="11">
        <f t="shared" si="41"/>
        <v>6.3586397941445438E-2</v>
      </c>
      <c r="AU159" s="5">
        <f t="shared" si="42"/>
        <v>63.586397941445433</v>
      </c>
    </row>
    <row r="160" spans="2:47" x14ac:dyDescent="0.25">
      <c r="B160" s="1" t="s">
        <v>220</v>
      </c>
      <c r="C160" s="1" t="s">
        <v>221</v>
      </c>
      <c r="D160" s="1" t="s">
        <v>222</v>
      </c>
      <c r="E160" s="1" t="s">
        <v>68</v>
      </c>
      <c r="F160" s="1" t="s">
        <v>188</v>
      </c>
      <c r="G160" s="1" t="s">
        <v>55</v>
      </c>
      <c r="H160" s="1" t="s">
        <v>56</v>
      </c>
      <c r="J160" s="2">
        <v>0.5</v>
      </c>
      <c r="K160" s="2">
        <f t="shared" si="35"/>
        <v>0.5</v>
      </c>
      <c r="L160" s="2">
        <f t="shared" si="36"/>
        <v>0</v>
      </c>
      <c r="AG160" s="9">
        <v>0.5</v>
      </c>
      <c r="AH160" s="5">
        <v>615.65</v>
      </c>
      <c r="AL160" s="5" t="str">
        <f t="shared" si="37"/>
        <v/>
      </c>
      <c r="AN160" s="5" t="str">
        <f t="shared" si="38"/>
        <v/>
      </c>
      <c r="AP160" s="5" t="str">
        <f t="shared" si="39"/>
        <v/>
      </c>
      <c r="AS160" s="5">
        <f t="shared" si="40"/>
        <v>615.65</v>
      </c>
      <c r="AT160" s="11">
        <f t="shared" si="41"/>
        <v>2.0916578270212316E-2</v>
      </c>
      <c r="AU160" s="5">
        <f t="shared" si="42"/>
        <v>20.916578270212316</v>
      </c>
    </row>
    <row r="161" spans="2:47" x14ac:dyDescent="0.25">
      <c r="B161" s="1" t="s">
        <v>220</v>
      </c>
      <c r="C161" s="1" t="s">
        <v>221</v>
      </c>
      <c r="D161" s="1" t="s">
        <v>222</v>
      </c>
      <c r="E161" s="1" t="s">
        <v>83</v>
      </c>
      <c r="F161" s="1" t="s">
        <v>200</v>
      </c>
      <c r="G161" s="1" t="s">
        <v>55</v>
      </c>
      <c r="H161" s="1" t="s">
        <v>56</v>
      </c>
      <c r="J161" s="2">
        <v>1.52</v>
      </c>
      <c r="K161" s="2">
        <f t="shared" si="35"/>
        <v>1.52</v>
      </c>
      <c r="L161" s="2">
        <f t="shared" si="36"/>
        <v>0</v>
      </c>
      <c r="AG161" s="9">
        <v>1.52</v>
      </c>
      <c r="AH161" s="5">
        <v>1871.576</v>
      </c>
      <c r="AL161" s="5" t="str">
        <f t="shared" si="37"/>
        <v/>
      </c>
      <c r="AN161" s="5" t="str">
        <f t="shared" si="38"/>
        <v/>
      </c>
      <c r="AP161" s="5" t="str">
        <f t="shared" si="39"/>
        <v/>
      </c>
      <c r="AS161" s="5">
        <f t="shared" si="40"/>
        <v>1871.576</v>
      </c>
      <c r="AT161" s="11">
        <f t="shared" si="41"/>
        <v>6.3586397941445438E-2</v>
      </c>
      <c r="AU161" s="5">
        <f t="shared" si="42"/>
        <v>63.586397941445433</v>
      </c>
    </row>
    <row r="162" spans="2:47" x14ac:dyDescent="0.25">
      <c r="B162" s="1" t="s">
        <v>220</v>
      </c>
      <c r="C162" s="1" t="s">
        <v>221</v>
      </c>
      <c r="D162" s="1" t="s">
        <v>222</v>
      </c>
      <c r="E162" s="1" t="s">
        <v>89</v>
      </c>
      <c r="F162" s="1" t="s">
        <v>200</v>
      </c>
      <c r="G162" s="1" t="s">
        <v>55</v>
      </c>
      <c r="H162" s="1" t="s">
        <v>56</v>
      </c>
      <c r="J162" s="2">
        <v>2.85</v>
      </c>
      <c r="K162" s="2">
        <f t="shared" si="35"/>
        <v>1.43</v>
      </c>
      <c r="L162" s="2">
        <f t="shared" si="36"/>
        <v>0</v>
      </c>
      <c r="AG162" s="9">
        <v>1.43</v>
      </c>
      <c r="AH162" s="5">
        <v>1760.759</v>
      </c>
      <c r="AL162" s="5" t="str">
        <f t="shared" si="37"/>
        <v/>
      </c>
      <c r="AN162" s="5" t="str">
        <f t="shared" si="38"/>
        <v/>
      </c>
      <c r="AP162" s="5" t="str">
        <f t="shared" si="39"/>
        <v/>
      </c>
      <c r="AS162" s="5">
        <f t="shared" si="40"/>
        <v>1760.759</v>
      </c>
      <c r="AT162" s="11">
        <f t="shared" si="41"/>
        <v>5.9821413852807225E-2</v>
      </c>
      <c r="AU162" s="5">
        <f t="shared" si="42"/>
        <v>59.821413852807225</v>
      </c>
    </row>
    <row r="163" spans="2:47" x14ac:dyDescent="0.25">
      <c r="B163" s="1" t="s">
        <v>220</v>
      </c>
      <c r="C163" s="1" t="s">
        <v>221</v>
      </c>
      <c r="D163" s="1" t="s">
        <v>222</v>
      </c>
      <c r="E163" s="1" t="s">
        <v>84</v>
      </c>
      <c r="F163" s="1" t="s">
        <v>200</v>
      </c>
      <c r="G163" s="1" t="s">
        <v>55</v>
      </c>
      <c r="H163" s="1" t="s">
        <v>56</v>
      </c>
      <c r="J163" s="2">
        <v>1.51</v>
      </c>
      <c r="K163" s="2">
        <f t="shared" si="35"/>
        <v>1.51</v>
      </c>
      <c r="L163" s="2">
        <f t="shared" si="36"/>
        <v>0</v>
      </c>
      <c r="AG163" s="9">
        <v>1.51</v>
      </c>
      <c r="AH163" s="5">
        <v>1859.2629999999999</v>
      </c>
      <c r="AL163" s="5" t="str">
        <f t="shared" si="37"/>
        <v/>
      </c>
      <c r="AN163" s="5" t="str">
        <f t="shared" si="38"/>
        <v/>
      </c>
      <c r="AP163" s="5" t="str">
        <f t="shared" si="39"/>
        <v/>
      </c>
      <c r="AS163" s="5">
        <f t="shared" si="40"/>
        <v>1859.2629999999999</v>
      </c>
      <c r="AT163" s="11">
        <f t="shared" si="41"/>
        <v>6.3168066376041193E-2</v>
      </c>
      <c r="AU163" s="5">
        <f t="shared" si="42"/>
        <v>63.168066376041189</v>
      </c>
    </row>
    <row r="164" spans="2:47" x14ac:dyDescent="0.25">
      <c r="B164" s="29" t="s">
        <v>231</v>
      </c>
      <c r="K164" s="2">
        <f t="shared" si="35"/>
        <v>0</v>
      </c>
      <c r="L164" s="2">
        <f t="shared" si="36"/>
        <v>0</v>
      </c>
    </row>
    <row r="165" spans="2:47" x14ac:dyDescent="0.25">
      <c r="B165" s="1" t="s">
        <v>215</v>
      </c>
      <c r="E165" s="1" t="s">
        <v>83</v>
      </c>
      <c r="F165" s="1" t="s">
        <v>216</v>
      </c>
      <c r="G165" s="1" t="s">
        <v>55</v>
      </c>
      <c r="H165" s="1" t="s">
        <v>200</v>
      </c>
      <c r="J165" s="2">
        <v>0.94</v>
      </c>
      <c r="K165" s="2">
        <f t="shared" si="35"/>
        <v>0.36</v>
      </c>
      <c r="L165" s="2">
        <f t="shared" si="36"/>
        <v>0</v>
      </c>
      <c r="AG165" s="9">
        <v>0.36</v>
      </c>
      <c r="AH165" s="5">
        <v>443.26799999999997</v>
      </c>
      <c r="AL165" s="5" t="str">
        <f>IF(AK165&gt;0,AK165*$AL$1,"")</f>
        <v/>
      </c>
      <c r="AN165" s="5" t="str">
        <f>IF(AM165&gt;0,AM165*$AN$1,"")</f>
        <v/>
      </c>
      <c r="AP165" s="5" t="str">
        <f>IF(AO165&gt;0,AO165*$AP$1,"")</f>
        <v/>
      </c>
      <c r="AS165" s="5">
        <f>SUM(O165,Q165,S165,U165,W165,Y165,AA165,AC165,AF165,AH165,AJ165)</f>
        <v>443.26799999999997</v>
      </c>
      <c r="AT165" s="11">
        <f>(AS165/$AS$213)*100</f>
        <v>1.5059936354552867E-2</v>
      </c>
      <c r="AU165" s="5">
        <f>(AT165/100)*$AU$1</f>
        <v>15.059936354552867</v>
      </c>
    </row>
    <row r="166" spans="2:47" x14ac:dyDescent="0.25">
      <c r="B166" s="1" t="s">
        <v>215</v>
      </c>
      <c r="E166" s="1" t="s">
        <v>84</v>
      </c>
      <c r="F166" s="1" t="s">
        <v>216</v>
      </c>
      <c r="G166" s="1" t="s">
        <v>55</v>
      </c>
      <c r="H166" s="1" t="s">
        <v>200</v>
      </c>
      <c r="J166" s="2">
        <v>0.99</v>
      </c>
      <c r="K166" s="2">
        <f t="shared" si="35"/>
        <v>0.4</v>
      </c>
      <c r="L166" s="2">
        <f t="shared" si="36"/>
        <v>0</v>
      </c>
      <c r="AG166" s="9">
        <v>0.4</v>
      </c>
      <c r="AH166" s="5">
        <v>492.52</v>
      </c>
      <c r="AL166" s="5" t="str">
        <f>IF(AK166&gt;0,AK166*$AL$1,"")</f>
        <v/>
      </c>
      <c r="AN166" s="5" t="str">
        <f>IF(AM166&gt;0,AM166*$AN$1,"")</f>
        <v/>
      </c>
      <c r="AP166" s="5" t="str">
        <f>IF(AO166&gt;0,AO166*$AP$1,"")</f>
        <v/>
      </c>
      <c r="AS166" s="5">
        <f>SUM(O166,Q166,S166,U166,W166,Y166,AA166,AC166,AF166,AH166,AJ166)</f>
        <v>492.52</v>
      </c>
      <c r="AT166" s="11">
        <f>(AS166/$AS$213)*100</f>
        <v>1.6733262616169853E-2</v>
      </c>
      <c r="AU166" s="5">
        <f>(AT166/100)*$AU$1</f>
        <v>16.733262616169853</v>
      </c>
    </row>
    <row r="167" spans="2:47" x14ac:dyDescent="0.25">
      <c r="B167" s="29" t="s">
        <v>232</v>
      </c>
      <c r="K167" s="2">
        <f t="shared" si="35"/>
        <v>0</v>
      </c>
      <c r="L167" s="2">
        <f t="shared" si="36"/>
        <v>0</v>
      </c>
    </row>
    <row r="168" spans="2:47" x14ac:dyDescent="0.25">
      <c r="B168" s="1" t="s">
        <v>215</v>
      </c>
      <c r="E168" s="1" t="s">
        <v>74</v>
      </c>
      <c r="F168" s="1" t="s">
        <v>134</v>
      </c>
      <c r="G168" s="1" t="s">
        <v>55</v>
      </c>
      <c r="H168" s="1" t="s">
        <v>56</v>
      </c>
      <c r="J168" s="2">
        <v>0.94</v>
      </c>
      <c r="K168" s="2">
        <f t="shared" si="35"/>
        <v>0.92</v>
      </c>
      <c r="L168" s="2">
        <f t="shared" si="36"/>
        <v>0</v>
      </c>
      <c r="AG168" s="9">
        <v>0.92</v>
      </c>
      <c r="AH168" s="5">
        <v>1132.796</v>
      </c>
      <c r="AL168" s="5" t="str">
        <f t="shared" ref="AL168:AL177" si="43">IF(AK168&gt;0,AK168*$AL$1,"")</f>
        <v/>
      </c>
      <c r="AN168" s="5" t="str">
        <f t="shared" ref="AN168:AN177" si="44">IF(AM168&gt;0,AM168*$AN$1,"")</f>
        <v/>
      </c>
      <c r="AP168" s="5" t="str">
        <f t="shared" ref="AP168:AP177" si="45">IF(AO168&gt;0,AO168*$AP$1,"")</f>
        <v/>
      </c>
      <c r="AS168" s="5">
        <f t="shared" ref="AS168:AS177" si="46">SUM(O168,Q168,S168,U168,W168,Y168,AA168,AC168,AF168,AH168,AJ168)</f>
        <v>1132.796</v>
      </c>
      <c r="AT168" s="11">
        <f t="shared" ref="AT168:AT201" si="47">(AS168/$AS$213)*100</f>
        <v>3.848650401719067E-2</v>
      </c>
      <c r="AU168" s="5">
        <f t="shared" ref="AU168:AU177" si="48">(AT168/100)*$AU$1</f>
        <v>38.486504017190668</v>
      </c>
    </row>
    <row r="169" spans="2:47" x14ac:dyDescent="0.25">
      <c r="B169" s="1" t="s">
        <v>215</v>
      </c>
      <c r="E169" s="1" t="s">
        <v>75</v>
      </c>
      <c r="F169" s="1" t="s">
        <v>134</v>
      </c>
      <c r="G169" s="1" t="s">
        <v>55</v>
      </c>
      <c r="H169" s="1" t="s">
        <v>56</v>
      </c>
      <c r="J169" s="2">
        <v>0.99</v>
      </c>
      <c r="K169" s="2">
        <f t="shared" si="35"/>
        <v>0.88</v>
      </c>
      <c r="L169" s="2">
        <f t="shared" si="36"/>
        <v>0</v>
      </c>
      <c r="AG169" s="9">
        <v>0.88</v>
      </c>
      <c r="AH169" s="5">
        <v>1083.5440000000001</v>
      </c>
      <c r="AL169" s="5" t="str">
        <f t="shared" si="43"/>
        <v/>
      </c>
      <c r="AN169" s="5" t="str">
        <f t="shared" si="44"/>
        <v/>
      </c>
      <c r="AP169" s="5" t="str">
        <f t="shared" si="45"/>
        <v/>
      </c>
      <c r="AS169" s="5">
        <f t="shared" si="46"/>
        <v>1083.5440000000001</v>
      </c>
      <c r="AT169" s="11">
        <f t="shared" si="47"/>
        <v>3.6813177755573682E-2</v>
      </c>
      <c r="AU169" s="5">
        <f t="shared" si="48"/>
        <v>36.813177755573683</v>
      </c>
    </row>
    <row r="170" spans="2:47" x14ac:dyDescent="0.25">
      <c r="B170" s="1" t="s">
        <v>214</v>
      </c>
      <c r="E170" s="1" t="s">
        <v>74</v>
      </c>
      <c r="F170" s="1" t="s">
        <v>72</v>
      </c>
      <c r="G170" s="1" t="s">
        <v>55</v>
      </c>
      <c r="H170" s="1" t="s">
        <v>56</v>
      </c>
      <c r="J170" s="2">
        <v>0.96</v>
      </c>
      <c r="K170" s="2">
        <f t="shared" si="35"/>
        <v>0.32</v>
      </c>
      <c r="L170" s="2">
        <f t="shared" si="36"/>
        <v>0</v>
      </c>
      <c r="AG170" s="9">
        <v>0.32</v>
      </c>
      <c r="AH170" s="5">
        <v>394.01600000000002</v>
      </c>
      <c r="AL170" s="5" t="str">
        <f t="shared" si="43"/>
        <v/>
      </c>
      <c r="AN170" s="5" t="str">
        <f t="shared" si="44"/>
        <v/>
      </c>
      <c r="AP170" s="5" t="str">
        <f t="shared" si="45"/>
        <v/>
      </c>
      <c r="AS170" s="5">
        <f t="shared" si="46"/>
        <v>394.01600000000002</v>
      </c>
      <c r="AT170" s="11">
        <f t="shared" si="47"/>
        <v>1.3386610092935885E-2</v>
      </c>
      <c r="AU170" s="5">
        <f t="shared" si="48"/>
        <v>13.386610092935884</v>
      </c>
    </row>
    <row r="171" spans="2:47" x14ac:dyDescent="0.25">
      <c r="B171" s="1" t="s">
        <v>214</v>
      </c>
      <c r="E171" s="1" t="s">
        <v>75</v>
      </c>
      <c r="F171" s="1" t="s">
        <v>72</v>
      </c>
      <c r="G171" s="1" t="s">
        <v>55</v>
      </c>
      <c r="H171" s="1" t="s">
        <v>56</v>
      </c>
      <c r="J171" s="2">
        <v>0.95</v>
      </c>
      <c r="K171" s="2">
        <f t="shared" si="35"/>
        <v>0.95</v>
      </c>
      <c r="L171" s="2">
        <f t="shared" si="36"/>
        <v>0</v>
      </c>
      <c r="AG171" s="9">
        <v>0.95</v>
      </c>
      <c r="AH171" s="5">
        <v>1169.7349999999999</v>
      </c>
      <c r="AL171" s="5" t="str">
        <f t="shared" si="43"/>
        <v/>
      </c>
      <c r="AN171" s="5" t="str">
        <f t="shared" si="44"/>
        <v/>
      </c>
      <c r="AP171" s="5" t="str">
        <f t="shared" si="45"/>
        <v/>
      </c>
      <c r="AS171" s="5">
        <f t="shared" si="46"/>
        <v>1169.7349999999999</v>
      </c>
      <c r="AT171" s="11">
        <f t="shared" si="47"/>
        <v>3.9741498713403399E-2</v>
      </c>
      <c r="AU171" s="5">
        <f t="shared" si="48"/>
        <v>39.741498713403395</v>
      </c>
    </row>
    <row r="172" spans="2:47" x14ac:dyDescent="0.25">
      <c r="B172" s="1" t="s">
        <v>214</v>
      </c>
      <c r="E172" s="1" t="s">
        <v>68</v>
      </c>
      <c r="F172" s="1" t="s">
        <v>72</v>
      </c>
      <c r="G172" s="1" t="s">
        <v>55</v>
      </c>
      <c r="H172" s="1" t="s">
        <v>56</v>
      </c>
      <c r="J172" s="2">
        <v>0.92</v>
      </c>
      <c r="K172" s="2">
        <f t="shared" si="35"/>
        <v>0.92</v>
      </c>
      <c r="L172" s="2">
        <f t="shared" si="36"/>
        <v>0</v>
      </c>
      <c r="AG172" s="9">
        <v>0.92</v>
      </c>
      <c r="AH172" s="5">
        <v>1132.796</v>
      </c>
      <c r="AL172" s="5" t="str">
        <f t="shared" si="43"/>
        <v/>
      </c>
      <c r="AN172" s="5" t="str">
        <f t="shared" si="44"/>
        <v/>
      </c>
      <c r="AP172" s="5" t="str">
        <f t="shared" si="45"/>
        <v/>
      </c>
      <c r="AS172" s="5">
        <f t="shared" si="46"/>
        <v>1132.796</v>
      </c>
      <c r="AT172" s="11">
        <f t="shared" si="47"/>
        <v>3.848650401719067E-2</v>
      </c>
      <c r="AU172" s="5">
        <f t="shared" si="48"/>
        <v>38.486504017190668</v>
      </c>
    </row>
    <row r="173" spans="2:47" x14ac:dyDescent="0.25">
      <c r="B173" s="1" t="s">
        <v>214</v>
      </c>
      <c r="E173" s="1" t="s">
        <v>69</v>
      </c>
      <c r="F173" s="1" t="s">
        <v>72</v>
      </c>
      <c r="G173" s="1" t="s">
        <v>55</v>
      </c>
      <c r="H173" s="1" t="s">
        <v>56</v>
      </c>
      <c r="J173" s="2">
        <v>0.88</v>
      </c>
      <c r="K173" s="2">
        <f t="shared" si="35"/>
        <v>0.88</v>
      </c>
      <c r="L173" s="2">
        <f t="shared" si="36"/>
        <v>0</v>
      </c>
      <c r="AG173" s="9">
        <v>0.88</v>
      </c>
      <c r="AH173" s="5">
        <v>1083.5440000000001</v>
      </c>
      <c r="AL173" s="5" t="str">
        <f t="shared" si="43"/>
        <v/>
      </c>
      <c r="AN173" s="5" t="str">
        <f t="shared" si="44"/>
        <v/>
      </c>
      <c r="AP173" s="5" t="str">
        <f t="shared" si="45"/>
        <v/>
      </c>
      <c r="AS173" s="5">
        <f t="shared" si="46"/>
        <v>1083.5440000000001</v>
      </c>
      <c r="AT173" s="11">
        <f t="shared" si="47"/>
        <v>3.6813177755573682E-2</v>
      </c>
      <c r="AU173" s="5">
        <f t="shared" si="48"/>
        <v>36.813177755573683</v>
      </c>
    </row>
    <row r="174" spans="2:47" x14ac:dyDescent="0.25">
      <c r="B174" s="1" t="s">
        <v>214</v>
      </c>
      <c r="E174" s="1" t="s">
        <v>83</v>
      </c>
      <c r="F174" s="1" t="s">
        <v>114</v>
      </c>
      <c r="G174" s="1" t="s">
        <v>55</v>
      </c>
      <c r="H174" s="1" t="s">
        <v>56</v>
      </c>
      <c r="J174" s="2">
        <v>1.05</v>
      </c>
      <c r="K174" s="2">
        <f t="shared" si="35"/>
        <v>0.42</v>
      </c>
      <c r="L174" s="2">
        <f t="shared" si="36"/>
        <v>0</v>
      </c>
      <c r="AG174" s="9">
        <v>0.42</v>
      </c>
      <c r="AH174" s="5">
        <v>517.14599999999996</v>
      </c>
      <c r="AL174" s="5" t="str">
        <f t="shared" si="43"/>
        <v/>
      </c>
      <c r="AN174" s="5" t="str">
        <f t="shared" si="44"/>
        <v/>
      </c>
      <c r="AP174" s="5" t="str">
        <f t="shared" si="45"/>
        <v/>
      </c>
      <c r="AS174" s="5">
        <f t="shared" si="46"/>
        <v>517.14599999999996</v>
      </c>
      <c r="AT174" s="11">
        <f t="shared" si="47"/>
        <v>1.7569925746978344E-2</v>
      </c>
      <c r="AU174" s="5">
        <f t="shared" si="48"/>
        <v>17.569925746978345</v>
      </c>
    </row>
    <row r="175" spans="2:47" x14ac:dyDescent="0.25">
      <c r="B175" s="1" t="s">
        <v>214</v>
      </c>
      <c r="E175" s="1" t="s">
        <v>84</v>
      </c>
      <c r="F175" s="1" t="s">
        <v>114</v>
      </c>
      <c r="G175" s="1" t="s">
        <v>55</v>
      </c>
      <c r="H175" s="1" t="s">
        <v>56</v>
      </c>
      <c r="J175" s="2">
        <v>1.06</v>
      </c>
      <c r="K175" s="2">
        <f t="shared" si="35"/>
        <v>1.06</v>
      </c>
      <c r="L175" s="2">
        <f t="shared" si="36"/>
        <v>0</v>
      </c>
      <c r="AG175" s="9">
        <v>1.06</v>
      </c>
      <c r="AH175" s="5">
        <v>1305.1780000000001</v>
      </c>
      <c r="AL175" s="5" t="str">
        <f t="shared" si="43"/>
        <v/>
      </c>
      <c r="AN175" s="5" t="str">
        <f t="shared" si="44"/>
        <v/>
      </c>
      <c r="AP175" s="5" t="str">
        <f t="shared" si="45"/>
        <v/>
      </c>
      <c r="AS175" s="5">
        <f t="shared" si="46"/>
        <v>1305.1780000000001</v>
      </c>
      <c r="AT175" s="11">
        <f t="shared" si="47"/>
        <v>4.4343145932850117E-2</v>
      </c>
      <c r="AU175" s="5">
        <f t="shared" si="48"/>
        <v>44.343145932850113</v>
      </c>
    </row>
    <row r="176" spans="2:47" x14ac:dyDescent="0.25">
      <c r="B176" s="1" t="s">
        <v>214</v>
      </c>
      <c r="E176" s="1" t="s">
        <v>89</v>
      </c>
      <c r="F176" s="1" t="s">
        <v>114</v>
      </c>
      <c r="G176" s="1" t="s">
        <v>55</v>
      </c>
      <c r="H176" s="1" t="s">
        <v>56</v>
      </c>
      <c r="J176" s="2">
        <v>1.07</v>
      </c>
      <c r="K176" s="2">
        <f t="shared" si="35"/>
        <v>1.07</v>
      </c>
      <c r="L176" s="2">
        <f t="shared" si="36"/>
        <v>0</v>
      </c>
      <c r="AG176" s="9">
        <v>1.07</v>
      </c>
      <c r="AH176" s="5">
        <v>1317.491</v>
      </c>
      <c r="AL176" s="5" t="str">
        <f t="shared" si="43"/>
        <v/>
      </c>
      <c r="AN176" s="5" t="str">
        <f t="shared" si="44"/>
        <v/>
      </c>
      <c r="AP176" s="5" t="str">
        <f t="shared" si="45"/>
        <v/>
      </c>
      <c r="AS176" s="5">
        <f t="shared" si="46"/>
        <v>1317.491</v>
      </c>
      <c r="AT176" s="11">
        <f t="shared" si="47"/>
        <v>4.4761477498254362E-2</v>
      </c>
      <c r="AU176" s="5">
        <f t="shared" si="48"/>
        <v>44.761477498254365</v>
      </c>
    </row>
    <row r="177" spans="2:47" x14ac:dyDescent="0.25">
      <c r="B177" s="1" t="s">
        <v>214</v>
      </c>
      <c r="E177" s="1" t="s">
        <v>100</v>
      </c>
      <c r="F177" s="1" t="s">
        <v>114</v>
      </c>
      <c r="G177" s="1" t="s">
        <v>55</v>
      </c>
      <c r="H177" s="1" t="s">
        <v>56</v>
      </c>
      <c r="J177" s="2">
        <v>1.01</v>
      </c>
      <c r="K177" s="2">
        <f t="shared" si="35"/>
        <v>1.01</v>
      </c>
      <c r="L177" s="2">
        <f t="shared" si="36"/>
        <v>0</v>
      </c>
      <c r="AG177" s="9">
        <v>1.01</v>
      </c>
      <c r="AH177" s="5">
        <v>1243.6130000000001</v>
      </c>
      <c r="AL177" s="5" t="str">
        <f t="shared" si="43"/>
        <v/>
      </c>
      <c r="AN177" s="5" t="str">
        <f t="shared" si="44"/>
        <v/>
      </c>
      <c r="AP177" s="5" t="str">
        <f t="shared" si="45"/>
        <v/>
      </c>
      <c r="AS177" s="5">
        <f t="shared" si="46"/>
        <v>1243.6130000000001</v>
      </c>
      <c r="AT177" s="11">
        <f t="shared" si="47"/>
        <v>4.2251488105828884E-2</v>
      </c>
      <c r="AU177" s="5">
        <f t="shared" si="48"/>
        <v>42.251488105828884</v>
      </c>
    </row>
    <row r="178" spans="2:47" x14ac:dyDescent="0.25">
      <c r="B178" s="1" t="s">
        <v>213</v>
      </c>
      <c r="E178" s="1" t="s">
        <v>68</v>
      </c>
      <c r="F178" s="1" t="s">
        <v>67</v>
      </c>
      <c r="G178" s="1" t="s">
        <v>55</v>
      </c>
      <c r="H178" s="1" t="s">
        <v>56</v>
      </c>
      <c r="J178" s="2">
        <v>1.02</v>
      </c>
      <c r="K178" s="2">
        <f t="shared" si="35"/>
        <v>0.39</v>
      </c>
      <c r="L178" s="2">
        <f t="shared" si="36"/>
        <v>0</v>
      </c>
      <c r="AG178" s="9">
        <v>0.39</v>
      </c>
      <c r="AH178" s="5">
        <v>480.20699999999999</v>
      </c>
      <c r="AL178" s="5" t="str">
        <f t="shared" ref="AL178:AL183" si="49">IF(AK178&gt;0,AK178*$AL$1,"")</f>
        <v/>
      </c>
      <c r="AN178" s="5" t="str">
        <f t="shared" ref="AN178:AN183" si="50">IF(AM178&gt;0,AM178*$AN$1,"")</f>
        <v/>
      </c>
      <c r="AP178" s="5" t="str">
        <f t="shared" ref="AP178:AP183" si="51">IF(AO178&gt;0,AO178*$AP$1,"")</f>
        <v/>
      </c>
      <c r="AS178" s="5">
        <f t="shared" si="14"/>
        <v>480.20699999999999</v>
      </c>
      <c r="AT178" s="11">
        <f t="shared" si="47"/>
        <v>1.6314931050765605E-2</v>
      </c>
      <c r="AU178" s="5">
        <f t="shared" ref="AU178:AU183" si="52">(AT178/100)*$AU$1</f>
        <v>16.314931050765605</v>
      </c>
    </row>
    <row r="179" spans="2:47" x14ac:dyDescent="0.25">
      <c r="B179" s="1" t="s">
        <v>213</v>
      </c>
      <c r="E179" s="1" t="s">
        <v>69</v>
      </c>
      <c r="F179" s="1" t="s">
        <v>67</v>
      </c>
      <c r="G179" s="1" t="s">
        <v>55</v>
      </c>
      <c r="H179" s="1" t="s">
        <v>56</v>
      </c>
      <c r="J179" s="2">
        <v>1.05</v>
      </c>
      <c r="K179" s="2">
        <f t="shared" si="35"/>
        <v>1.05</v>
      </c>
      <c r="L179" s="2">
        <f t="shared" si="36"/>
        <v>0</v>
      </c>
      <c r="AG179" s="9">
        <v>1.05</v>
      </c>
      <c r="AH179" s="5">
        <v>1292.865</v>
      </c>
      <c r="AL179" s="5" t="str">
        <f t="shared" si="49"/>
        <v/>
      </c>
      <c r="AN179" s="5" t="str">
        <f t="shared" si="50"/>
        <v/>
      </c>
      <c r="AP179" s="5" t="str">
        <f t="shared" si="51"/>
        <v/>
      </c>
      <c r="AS179" s="5">
        <f t="shared" si="14"/>
        <v>1292.865</v>
      </c>
      <c r="AT179" s="11">
        <f t="shared" si="47"/>
        <v>4.3924814367445865E-2</v>
      </c>
      <c r="AU179" s="5">
        <f t="shared" si="52"/>
        <v>43.924814367445869</v>
      </c>
    </row>
    <row r="180" spans="2:47" x14ac:dyDescent="0.25">
      <c r="B180" s="1" t="s">
        <v>213</v>
      </c>
      <c r="E180" s="1" t="s">
        <v>84</v>
      </c>
      <c r="F180" s="1" t="s">
        <v>72</v>
      </c>
      <c r="G180" s="1" t="s">
        <v>55</v>
      </c>
      <c r="H180" s="1" t="s">
        <v>56</v>
      </c>
      <c r="J180" s="2">
        <v>1.0900000000000001</v>
      </c>
      <c r="K180" s="2">
        <f t="shared" si="35"/>
        <v>0.09</v>
      </c>
      <c r="L180" s="2">
        <f t="shared" si="36"/>
        <v>0</v>
      </c>
      <c r="AG180" s="9">
        <v>0.09</v>
      </c>
      <c r="AH180" s="5">
        <v>110.81699999999999</v>
      </c>
      <c r="AL180" s="5" t="str">
        <f t="shared" si="49"/>
        <v/>
      </c>
      <c r="AN180" s="5" t="str">
        <f t="shared" si="50"/>
        <v/>
      </c>
      <c r="AP180" s="5" t="str">
        <f t="shared" si="51"/>
        <v/>
      </c>
      <c r="AS180" s="5">
        <f t="shared" si="14"/>
        <v>110.81699999999999</v>
      </c>
      <c r="AT180" s="11">
        <f t="shared" si="47"/>
        <v>3.7649840886382169E-3</v>
      </c>
      <c r="AU180" s="5">
        <f t="shared" si="52"/>
        <v>3.7649840886382169</v>
      </c>
    </row>
    <row r="181" spans="2:47" x14ac:dyDescent="0.25">
      <c r="B181" s="1" t="s">
        <v>213</v>
      </c>
      <c r="E181" s="1" t="s">
        <v>89</v>
      </c>
      <c r="F181" s="1" t="s">
        <v>72</v>
      </c>
      <c r="G181" s="1" t="s">
        <v>55</v>
      </c>
      <c r="H181" s="1" t="s">
        <v>56</v>
      </c>
      <c r="J181" s="2">
        <v>0.99</v>
      </c>
      <c r="K181" s="2">
        <f t="shared" si="35"/>
        <v>0.98</v>
      </c>
      <c r="L181" s="2">
        <f t="shared" si="36"/>
        <v>0</v>
      </c>
      <c r="AG181" s="9">
        <v>0.98</v>
      </c>
      <c r="AH181" s="5">
        <v>1206.674</v>
      </c>
      <c r="AL181" s="5" t="str">
        <f t="shared" si="49"/>
        <v/>
      </c>
      <c r="AN181" s="5" t="str">
        <f t="shared" si="50"/>
        <v/>
      </c>
      <c r="AP181" s="5" t="str">
        <f t="shared" si="51"/>
        <v/>
      </c>
      <c r="AS181" s="5">
        <f t="shared" si="14"/>
        <v>1206.674</v>
      </c>
      <c r="AT181" s="11">
        <f t="shared" si="47"/>
        <v>4.0996493409616142E-2</v>
      </c>
      <c r="AU181" s="5">
        <f t="shared" si="52"/>
        <v>40.996493409616136</v>
      </c>
    </row>
    <row r="182" spans="2:47" x14ac:dyDescent="0.25">
      <c r="B182" s="1" t="s">
        <v>213</v>
      </c>
      <c r="E182" s="1" t="s">
        <v>100</v>
      </c>
      <c r="F182" s="1" t="s">
        <v>72</v>
      </c>
      <c r="G182" s="1" t="s">
        <v>55</v>
      </c>
      <c r="H182" s="1" t="s">
        <v>56</v>
      </c>
      <c r="J182" s="2">
        <v>0.86</v>
      </c>
      <c r="K182" s="2">
        <f t="shared" si="35"/>
        <v>0.86</v>
      </c>
      <c r="L182" s="2">
        <f t="shared" si="36"/>
        <v>0</v>
      </c>
      <c r="AG182" s="9">
        <v>0.86</v>
      </c>
      <c r="AH182" s="5">
        <v>1058.9179999999999</v>
      </c>
      <c r="AL182" s="5" t="str">
        <f t="shared" si="49"/>
        <v/>
      </c>
      <c r="AN182" s="5" t="str">
        <f t="shared" si="50"/>
        <v/>
      </c>
      <c r="AP182" s="5" t="str">
        <f t="shared" si="51"/>
        <v/>
      </c>
      <c r="AS182" s="5">
        <f t="shared" si="14"/>
        <v>1058.9179999999999</v>
      </c>
      <c r="AT182" s="11">
        <f t="shared" si="47"/>
        <v>3.5976514624765185E-2</v>
      </c>
      <c r="AU182" s="5">
        <f t="shared" si="52"/>
        <v>35.976514624765187</v>
      </c>
    </row>
    <row r="183" spans="2:47" x14ac:dyDescent="0.25">
      <c r="B183" s="1" t="s">
        <v>213</v>
      </c>
      <c r="E183" s="1" t="s">
        <v>83</v>
      </c>
      <c r="F183" s="1" t="s">
        <v>147</v>
      </c>
      <c r="G183" s="1" t="s">
        <v>55</v>
      </c>
      <c r="H183" s="1" t="s">
        <v>56</v>
      </c>
      <c r="J183" s="2">
        <v>0.95</v>
      </c>
      <c r="K183" s="2">
        <f t="shared" si="35"/>
        <v>0.95</v>
      </c>
      <c r="L183" s="2">
        <f t="shared" si="36"/>
        <v>0</v>
      </c>
      <c r="AG183" s="9">
        <v>0.95</v>
      </c>
      <c r="AH183" s="5">
        <v>1169.7349999999999</v>
      </c>
      <c r="AL183" s="5" t="str">
        <f t="shared" si="49"/>
        <v/>
      </c>
      <c r="AN183" s="5" t="str">
        <f t="shared" si="50"/>
        <v/>
      </c>
      <c r="AP183" s="5" t="str">
        <f t="shared" si="51"/>
        <v/>
      </c>
      <c r="AS183" s="5">
        <f t="shared" si="14"/>
        <v>1169.7349999999999</v>
      </c>
      <c r="AT183" s="11">
        <f t="shared" si="47"/>
        <v>3.9741498713403399E-2</v>
      </c>
      <c r="AU183" s="5">
        <f t="shared" si="52"/>
        <v>39.741498713403395</v>
      </c>
    </row>
    <row r="184" spans="2:47" x14ac:dyDescent="0.25">
      <c r="B184" s="1" t="s">
        <v>213</v>
      </c>
      <c r="E184" s="1" t="s">
        <v>84</v>
      </c>
      <c r="F184" s="1" t="s">
        <v>147</v>
      </c>
      <c r="G184" s="1" t="s">
        <v>55</v>
      </c>
      <c r="H184" s="1" t="s">
        <v>56</v>
      </c>
      <c r="J184" s="2">
        <v>1.1100000000000001</v>
      </c>
      <c r="K184" s="2">
        <f t="shared" si="35"/>
        <v>1.1100000000000001</v>
      </c>
      <c r="L184" s="2">
        <f t="shared" si="36"/>
        <v>0</v>
      </c>
      <c r="AG184" s="9">
        <v>1.1100000000000001</v>
      </c>
      <c r="AH184" s="5">
        <v>1366.7429999999999</v>
      </c>
      <c r="AL184" s="5" t="str">
        <f t="shared" ref="AL184:AL212" si="53">IF(AK184&gt;0,AK184*$AL$1,"")</f>
        <v/>
      </c>
      <c r="AN184" s="5" t="str">
        <f t="shared" ref="AN184:AN212" si="54">IF(AM184&gt;0,AM184*$AN$1,"")</f>
        <v/>
      </c>
      <c r="AP184" s="5" t="str">
        <f t="shared" ref="AP184:AP212" si="55">IF(AO184&gt;0,AO184*$AP$1,"")</f>
        <v/>
      </c>
      <c r="AS184" s="5">
        <f t="shared" ref="AS184:AS212" si="56">SUM(O184,Q184,S184,U184,W184,Y184,AA184,AC184,AF184,AH184,AJ184)</f>
        <v>1366.7429999999999</v>
      </c>
      <c r="AT184" s="11">
        <f t="shared" si="47"/>
        <v>4.6434803759871343E-2</v>
      </c>
      <c r="AU184" s="5">
        <f t="shared" ref="AU184:AU212" si="57">(AT184/100)*$AU$1</f>
        <v>46.434803759871343</v>
      </c>
    </row>
    <row r="185" spans="2:47" x14ac:dyDescent="0.25">
      <c r="B185" s="1" t="s">
        <v>213</v>
      </c>
      <c r="E185" s="1" t="s">
        <v>89</v>
      </c>
      <c r="F185" s="1" t="s">
        <v>147</v>
      </c>
      <c r="G185" s="1" t="s">
        <v>55</v>
      </c>
      <c r="H185" s="1" t="s">
        <v>56</v>
      </c>
      <c r="J185" s="2">
        <v>1.0900000000000001</v>
      </c>
      <c r="K185" s="2">
        <f t="shared" si="35"/>
        <v>1.0900000000000001</v>
      </c>
      <c r="L185" s="2">
        <f t="shared" si="36"/>
        <v>0</v>
      </c>
      <c r="AG185" s="9">
        <v>1.0900000000000001</v>
      </c>
      <c r="AH185" s="5">
        <v>1342.117</v>
      </c>
      <c r="AL185" s="5" t="str">
        <f t="shared" si="53"/>
        <v/>
      </c>
      <c r="AN185" s="5" t="str">
        <f t="shared" si="54"/>
        <v/>
      </c>
      <c r="AP185" s="5" t="str">
        <f t="shared" si="55"/>
        <v/>
      </c>
      <c r="AS185" s="5">
        <f t="shared" si="56"/>
        <v>1342.117</v>
      </c>
      <c r="AT185" s="11">
        <f t="shared" si="47"/>
        <v>4.5598140629062853E-2</v>
      </c>
      <c r="AU185" s="5">
        <f t="shared" si="57"/>
        <v>45.598140629062854</v>
      </c>
    </row>
    <row r="186" spans="2:47" x14ac:dyDescent="0.25">
      <c r="B186" s="1" t="s">
        <v>213</v>
      </c>
      <c r="E186" s="1" t="s">
        <v>100</v>
      </c>
      <c r="F186" s="1" t="s">
        <v>147</v>
      </c>
      <c r="G186" s="1" t="s">
        <v>55</v>
      </c>
      <c r="H186" s="1" t="s">
        <v>56</v>
      </c>
      <c r="J186" s="2">
        <v>1</v>
      </c>
      <c r="K186" s="2">
        <f t="shared" si="35"/>
        <v>1.05</v>
      </c>
      <c r="L186" s="2">
        <f t="shared" si="36"/>
        <v>0</v>
      </c>
      <c r="AG186" s="9">
        <v>1.05</v>
      </c>
      <c r="AH186" s="5">
        <v>1292.865</v>
      </c>
      <c r="AL186" s="5" t="str">
        <f t="shared" si="53"/>
        <v/>
      </c>
      <c r="AN186" s="5" t="str">
        <f t="shared" si="54"/>
        <v/>
      </c>
      <c r="AP186" s="5" t="str">
        <f t="shared" si="55"/>
        <v/>
      </c>
      <c r="AS186" s="5">
        <f t="shared" si="56"/>
        <v>1292.865</v>
      </c>
      <c r="AT186" s="11">
        <f t="shared" si="47"/>
        <v>4.3924814367445865E-2</v>
      </c>
      <c r="AU186" s="5">
        <f t="shared" si="57"/>
        <v>43.924814367445869</v>
      </c>
    </row>
    <row r="187" spans="2:47" x14ac:dyDescent="0.25">
      <c r="B187" s="1" t="s">
        <v>213</v>
      </c>
      <c r="E187" s="1" t="s">
        <v>74</v>
      </c>
      <c r="F187" s="1" t="s">
        <v>164</v>
      </c>
      <c r="G187" s="1" t="s">
        <v>55</v>
      </c>
      <c r="H187" s="1" t="s">
        <v>56</v>
      </c>
      <c r="J187" s="2">
        <v>0.97</v>
      </c>
      <c r="K187" s="2">
        <f t="shared" si="35"/>
        <v>0.97</v>
      </c>
      <c r="L187" s="2">
        <f t="shared" si="36"/>
        <v>0</v>
      </c>
      <c r="AG187" s="9">
        <v>0.97</v>
      </c>
      <c r="AH187" s="5">
        <v>1194.3610000000001</v>
      </c>
      <c r="AL187" s="5" t="str">
        <f t="shared" si="53"/>
        <v/>
      </c>
      <c r="AN187" s="5" t="str">
        <f t="shared" si="54"/>
        <v/>
      </c>
      <c r="AP187" s="5" t="str">
        <f t="shared" si="55"/>
        <v/>
      </c>
      <c r="AS187" s="5">
        <f t="shared" si="56"/>
        <v>1194.3610000000001</v>
      </c>
      <c r="AT187" s="11">
        <f t="shared" si="47"/>
        <v>4.0578161844211896E-2</v>
      </c>
      <c r="AU187" s="5">
        <f t="shared" si="57"/>
        <v>40.578161844211891</v>
      </c>
    </row>
    <row r="188" spans="2:47" x14ac:dyDescent="0.25">
      <c r="B188" s="1" t="s">
        <v>213</v>
      </c>
      <c r="E188" s="1" t="s">
        <v>75</v>
      </c>
      <c r="F188" s="1" t="s">
        <v>164</v>
      </c>
      <c r="G188" s="1" t="s">
        <v>55</v>
      </c>
      <c r="H188" s="1" t="s">
        <v>56</v>
      </c>
      <c r="J188" s="2">
        <v>0.9</v>
      </c>
      <c r="K188" s="2">
        <f t="shared" si="35"/>
        <v>0.9</v>
      </c>
      <c r="L188" s="2">
        <f t="shared" si="36"/>
        <v>0</v>
      </c>
      <c r="AG188" s="9">
        <v>0.9</v>
      </c>
      <c r="AH188" s="5">
        <v>1108.17</v>
      </c>
      <c r="AL188" s="5" t="str">
        <f t="shared" si="53"/>
        <v/>
      </c>
      <c r="AN188" s="5" t="str">
        <f t="shared" si="54"/>
        <v/>
      </c>
      <c r="AP188" s="5" t="str">
        <f t="shared" si="55"/>
        <v/>
      </c>
      <c r="AS188" s="5">
        <f t="shared" si="56"/>
        <v>1108.17</v>
      </c>
      <c r="AT188" s="11">
        <f t="shared" si="47"/>
        <v>3.764984088638218E-2</v>
      </c>
      <c r="AU188" s="5">
        <f t="shared" si="57"/>
        <v>37.649840886382179</v>
      </c>
    </row>
    <row r="189" spans="2:47" x14ac:dyDescent="0.25">
      <c r="B189" s="1" t="s">
        <v>213</v>
      </c>
      <c r="E189" s="1" t="s">
        <v>68</v>
      </c>
      <c r="F189" s="1" t="s">
        <v>164</v>
      </c>
      <c r="G189" s="1" t="s">
        <v>55</v>
      </c>
      <c r="H189" s="1" t="s">
        <v>56</v>
      </c>
      <c r="J189" s="2">
        <v>0.91</v>
      </c>
      <c r="K189" s="2">
        <f t="shared" si="35"/>
        <v>0.91</v>
      </c>
      <c r="L189" s="2">
        <f t="shared" si="36"/>
        <v>0</v>
      </c>
      <c r="AG189" s="9">
        <v>0.91</v>
      </c>
      <c r="AH189" s="5">
        <v>1120.4829999999999</v>
      </c>
      <c r="AL189" s="5" t="str">
        <f t="shared" si="53"/>
        <v/>
      </c>
      <c r="AN189" s="5" t="str">
        <f t="shared" si="54"/>
        <v/>
      </c>
      <c r="AP189" s="5" t="str">
        <f t="shared" si="55"/>
        <v/>
      </c>
      <c r="AS189" s="5">
        <f t="shared" si="56"/>
        <v>1120.4829999999999</v>
      </c>
      <c r="AT189" s="11">
        <f t="shared" si="47"/>
        <v>3.8068172451786418E-2</v>
      </c>
      <c r="AU189" s="5">
        <f t="shared" si="57"/>
        <v>38.068172451786417</v>
      </c>
    </row>
    <row r="190" spans="2:47" x14ac:dyDescent="0.25">
      <c r="B190" s="1" t="s">
        <v>213</v>
      </c>
      <c r="E190" s="1" t="s">
        <v>69</v>
      </c>
      <c r="F190" s="1" t="s">
        <v>164</v>
      </c>
      <c r="G190" s="1" t="s">
        <v>55</v>
      </c>
      <c r="H190" s="1" t="s">
        <v>56</v>
      </c>
      <c r="J190" s="2">
        <v>0.97</v>
      </c>
      <c r="K190" s="2">
        <f t="shared" si="35"/>
        <v>1</v>
      </c>
      <c r="L190" s="2">
        <f t="shared" si="36"/>
        <v>0</v>
      </c>
      <c r="AG190" s="9">
        <v>1</v>
      </c>
      <c r="AH190" s="5">
        <v>1231.3</v>
      </c>
      <c r="AL190" s="5" t="str">
        <f t="shared" si="53"/>
        <v/>
      </c>
      <c r="AN190" s="5" t="str">
        <f t="shared" si="54"/>
        <v/>
      </c>
      <c r="AP190" s="5" t="str">
        <f t="shared" si="55"/>
        <v/>
      </c>
      <c r="AS190" s="5">
        <f t="shared" si="56"/>
        <v>1231.3</v>
      </c>
      <c r="AT190" s="11">
        <f t="shared" si="47"/>
        <v>4.1833156540424632E-2</v>
      </c>
      <c r="AU190" s="5">
        <f t="shared" si="57"/>
        <v>41.833156540424632</v>
      </c>
    </row>
    <row r="191" spans="2:47" x14ac:dyDescent="0.25">
      <c r="B191" s="1" t="s">
        <v>213</v>
      </c>
      <c r="E191" s="1" t="s">
        <v>74</v>
      </c>
      <c r="F191" s="1" t="s">
        <v>176</v>
      </c>
      <c r="G191" s="1" t="s">
        <v>55</v>
      </c>
      <c r="H191" s="1" t="s">
        <v>56</v>
      </c>
      <c r="J191" s="2">
        <v>0.93</v>
      </c>
      <c r="K191" s="2">
        <f t="shared" si="35"/>
        <v>0.97000000000000008</v>
      </c>
      <c r="L191" s="2">
        <f t="shared" si="36"/>
        <v>0</v>
      </c>
      <c r="AG191" s="9">
        <v>0.97000000000000008</v>
      </c>
      <c r="AH191" s="5">
        <v>1194.3610000000001</v>
      </c>
      <c r="AL191" s="5" t="str">
        <f t="shared" si="53"/>
        <v/>
      </c>
      <c r="AN191" s="5" t="str">
        <f t="shared" si="54"/>
        <v/>
      </c>
      <c r="AP191" s="5" t="str">
        <f t="shared" si="55"/>
        <v/>
      </c>
      <c r="AS191" s="5">
        <f t="shared" si="56"/>
        <v>1194.3610000000001</v>
      </c>
      <c r="AT191" s="11">
        <f t="shared" si="47"/>
        <v>4.0578161844211896E-2</v>
      </c>
      <c r="AU191" s="5">
        <f t="shared" si="57"/>
        <v>40.578161844211891</v>
      </c>
    </row>
    <row r="192" spans="2:47" x14ac:dyDescent="0.25">
      <c r="B192" s="1" t="s">
        <v>213</v>
      </c>
      <c r="E192" s="1" t="s">
        <v>75</v>
      </c>
      <c r="F192" s="1" t="s">
        <v>176</v>
      </c>
      <c r="G192" s="1" t="s">
        <v>55</v>
      </c>
      <c r="H192" s="1" t="s">
        <v>56</v>
      </c>
      <c r="J192" s="2">
        <v>0.34</v>
      </c>
      <c r="K192" s="2">
        <f t="shared" si="35"/>
        <v>0.65</v>
      </c>
      <c r="L192" s="2">
        <f t="shared" si="36"/>
        <v>0</v>
      </c>
      <c r="AG192" s="9">
        <v>0.65</v>
      </c>
      <c r="AH192" s="5">
        <v>800.34499999999991</v>
      </c>
      <c r="AL192" s="5" t="str">
        <f t="shared" si="53"/>
        <v/>
      </c>
      <c r="AN192" s="5" t="str">
        <f t="shared" si="54"/>
        <v/>
      </c>
      <c r="AP192" s="5" t="str">
        <f t="shared" si="55"/>
        <v/>
      </c>
      <c r="AS192" s="5">
        <f t="shared" si="56"/>
        <v>800.34499999999991</v>
      </c>
      <c r="AT192" s="11">
        <f t="shared" si="47"/>
        <v>2.7191551751276008E-2</v>
      </c>
      <c r="AU192" s="5">
        <f t="shared" si="57"/>
        <v>27.191551751276009</v>
      </c>
    </row>
    <row r="193" spans="2:47" x14ac:dyDescent="0.25">
      <c r="B193" s="1" t="s">
        <v>213</v>
      </c>
      <c r="E193" s="1" t="s">
        <v>84</v>
      </c>
      <c r="F193" s="1" t="s">
        <v>188</v>
      </c>
      <c r="G193" s="1" t="s">
        <v>55</v>
      </c>
      <c r="H193" s="1" t="s">
        <v>56</v>
      </c>
      <c r="J193" s="2">
        <v>0.35</v>
      </c>
      <c r="K193" s="2">
        <f t="shared" si="35"/>
        <v>0.90000000000000013</v>
      </c>
      <c r="L193" s="2">
        <f t="shared" si="36"/>
        <v>0</v>
      </c>
      <c r="AG193" s="9">
        <v>0.90000000000000013</v>
      </c>
      <c r="AH193" s="5">
        <v>1108.17</v>
      </c>
      <c r="AL193" s="5" t="str">
        <f t="shared" si="53"/>
        <v/>
      </c>
      <c r="AN193" s="5" t="str">
        <f t="shared" si="54"/>
        <v/>
      </c>
      <c r="AP193" s="5" t="str">
        <f t="shared" si="55"/>
        <v/>
      </c>
      <c r="AS193" s="5">
        <f t="shared" si="56"/>
        <v>1108.17</v>
      </c>
      <c r="AT193" s="11">
        <f t="shared" si="47"/>
        <v>3.764984088638218E-2</v>
      </c>
      <c r="AU193" s="5">
        <f t="shared" si="57"/>
        <v>37.649840886382179</v>
      </c>
    </row>
    <row r="194" spans="2:47" x14ac:dyDescent="0.25">
      <c r="B194" s="1" t="s">
        <v>213</v>
      </c>
      <c r="E194" s="1" t="s">
        <v>83</v>
      </c>
      <c r="F194" s="1" t="s">
        <v>188</v>
      </c>
      <c r="G194" s="1" t="s">
        <v>55</v>
      </c>
      <c r="H194" s="1" t="s">
        <v>56</v>
      </c>
      <c r="J194" s="2">
        <v>1.02</v>
      </c>
      <c r="K194" s="2">
        <f t="shared" si="35"/>
        <v>1.06</v>
      </c>
      <c r="L194" s="2">
        <f t="shared" si="36"/>
        <v>0</v>
      </c>
      <c r="AG194" s="9">
        <v>1.06</v>
      </c>
      <c r="AH194" s="5">
        <v>1305.1780000000001</v>
      </c>
      <c r="AL194" s="5" t="str">
        <f t="shared" si="53"/>
        <v/>
      </c>
      <c r="AN194" s="5" t="str">
        <f t="shared" si="54"/>
        <v/>
      </c>
      <c r="AP194" s="5" t="str">
        <f t="shared" si="55"/>
        <v/>
      </c>
      <c r="AS194" s="5">
        <f t="shared" si="56"/>
        <v>1305.1780000000001</v>
      </c>
      <c r="AT194" s="11">
        <f t="shared" si="47"/>
        <v>4.4343145932850117E-2</v>
      </c>
      <c r="AU194" s="5">
        <f t="shared" si="57"/>
        <v>44.343145932850113</v>
      </c>
    </row>
    <row r="195" spans="2:47" x14ac:dyDescent="0.25">
      <c r="B195" s="1" t="s">
        <v>219</v>
      </c>
      <c r="E195" s="1" t="s">
        <v>61</v>
      </c>
      <c r="F195" s="1" t="s">
        <v>134</v>
      </c>
      <c r="G195" s="1" t="s">
        <v>55</v>
      </c>
      <c r="H195" s="1" t="s">
        <v>56</v>
      </c>
      <c r="J195" s="2">
        <v>0.97</v>
      </c>
      <c r="K195" s="2">
        <f t="shared" ref="K195:K212" si="58">SUM(N195,P195,R195,T195,V195,X195,Z195,AB195,AE195,AG195,AI195)</f>
        <v>0.39</v>
      </c>
      <c r="L195" s="2">
        <f t="shared" ref="L195:L212" si="59">SUM(M195,AD195,AK195,AM195,AO195,AQ195,AR195)</f>
        <v>0</v>
      </c>
      <c r="AG195" s="9">
        <v>0.39</v>
      </c>
      <c r="AH195" s="5">
        <v>480.20699999999999</v>
      </c>
      <c r="AL195" s="5" t="str">
        <f t="shared" si="53"/>
        <v/>
      </c>
      <c r="AN195" s="5" t="str">
        <f t="shared" si="54"/>
        <v/>
      </c>
      <c r="AP195" s="5" t="str">
        <f t="shared" si="55"/>
        <v/>
      </c>
      <c r="AS195" s="5">
        <f t="shared" si="56"/>
        <v>480.20699999999999</v>
      </c>
      <c r="AT195" s="11">
        <f t="shared" si="47"/>
        <v>1.6314931050765605E-2</v>
      </c>
      <c r="AU195" s="5">
        <f t="shared" si="57"/>
        <v>16.314931050765605</v>
      </c>
    </row>
    <row r="196" spans="2:47" x14ac:dyDescent="0.25">
      <c r="B196" s="1" t="s">
        <v>219</v>
      </c>
      <c r="E196" s="1" t="s">
        <v>53</v>
      </c>
      <c r="F196" s="1" t="s">
        <v>134</v>
      </c>
      <c r="G196" s="1" t="s">
        <v>55</v>
      </c>
      <c r="H196" s="1" t="s">
        <v>56</v>
      </c>
      <c r="J196" s="2">
        <v>0.99</v>
      </c>
      <c r="K196" s="2">
        <f t="shared" si="58"/>
        <v>0.99</v>
      </c>
      <c r="L196" s="2">
        <f t="shared" si="59"/>
        <v>0</v>
      </c>
      <c r="AG196" s="9">
        <v>0.99</v>
      </c>
      <c r="AH196" s="5">
        <v>1218.9870000000001</v>
      </c>
      <c r="AL196" s="5" t="str">
        <f t="shared" si="53"/>
        <v/>
      </c>
      <c r="AN196" s="5" t="str">
        <f t="shared" si="54"/>
        <v/>
      </c>
      <c r="AP196" s="5" t="str">
        <f t="shared" si="55"/>
        <v/>
      </c>
      <c r="AS196" s="5">
        <f t="shared" si="56"/>
        <v>1218.9870000000001</v>
      </c>
      <c r="AT196" s="11">
        <f t="shared" si="47"/>
        <v>4.1414824975020387E-2</v>
      </c>
      <c r="AU196" s="5">
        <f t="shared" si="57"/>
        <v>41.414824975020387</v>
      </c>
    </row>
    <row r="197" spans="2:47" x14ac:dyDescent="0.25">
      <c r="B197" s="1" t="s">
        <v>219</v>
      </c>
      <c r="E197" s="1" t="s">
        <v>100</v>
      </c>
      <c r="F197" s="1" t="s">
        <v>134</v>
      </c>
      <c r="G197" s="1" t="s">
        <v>55</v>
      </c>
      <c r="H197" s="1" t="s">
        <v>56</v>
      </c>
      <c r="J197" s="2">
        <v>0.98</v>
      </c>
      <c r="K197" s="2">
        <f t="shared" si="58"/>
        <v>0.98</v>
      </c>
      <c r="L197" s="2">
        <f t="shared" si="59"/>
        <v>0</v>
      </c>
      <c r="AG197" s="9">
        <v>0.98</v>
      </c>
      <c r="AH197" s="5">
        <v>1206.674</v>
      </c>
      <c r="AL197" s="5" t="str">
        <f t="shared" si="53"/>
        <v/>
      </c>
      <c r="AN197" s="5" t="str">
        <f t="shared" si="54"/>
        <v/>
      </c>
      <c r="AP197" s="5" t="str">
        <f t="shared" si="55"/>
        <v/>
      </c>
      <c r="AS197" s="5">
        <f t="shared" si="56"/>
        <v>1206.674</v>
      </c>
      <c r="AT197" s="11">
        <f t="shared" si="47"/>
        <v>4.0996493409616142E-2</v>
      </c>
      <c r="AU197" s="5">
        <f t="shared" si="57"/>
        <v>40.996493409616136</v>
      </c>
    </row>
    <row r="198" spans="2:47" x14ac:dyDescent="0.25">
      <c r="B198" s="1" t="s">
        <v>219</v>
      </c>
      <c r="E198" s="1" t="s">
        <v>69</v>
      </c>
      <c r="F198" s="1" t="s">
        <v>147</v>
      </c>
      <c r="G198" s="1" t="s">
        <v>55</v>
      </c>
      <c r="H198" s="1" t="s">
        <v>56</v>
      </c>
      <c r="J198" s="2">
        <v>1.03</v>
      </c>
      <c r="K198" s="2">
        <f t="shared" si="58"/>
        <v>1.03</v>
      </c>
      <c r="L198" s="2">
        <f t="shared" si="59"/>
        <v>0</v>
      </c>
      <c r="AG198" s="9">
        <v>1.03</v>
      </c>
      <c r="AH198" s="5">
        <v>1268.239</v>
      </c>
      <c r="AL198" s="5" t="str">
        <f t="shared" si="53"/>
        <v/>
      </c>
      <c r="AN198" s="5" t="str">
        <f t="shared" si="54"/>
        <v/>
      </c>
      <c r="AP198" s="5" t="str">
        <f t="shared" si="55"/>
        <v/>
      </c>
      <c r="AS198" s="5">
        <f t="shared" si="56"/>
        <v>1268.239</v>
      </c>
      <c r="AT198" s="11">
        <f t="shared" si="47"/>
        <v>4.3088151236637375E-2</v>
      </c>
      <c r="AU198" s="5">
        <f t="shared" si="57"/>
        <v>43.088151236637373</v>
      </c>
    </row>
    <row r="199" spans="2:47" x14ac:dyDescent="0.25">
      <c r="B199" s="1" t="s">
        <v>219</v>
      </c>
      <c r="E199" s="1" t="s">
        <v>61</v>
      </c>
      <c r="F199" s="1" t="s">
        <v>147</v>
      </c>
      <c r="G199" s="1" t="s">
        <v>55</v>
      </c>
      <c r="H199" s="1" t="s">
        <v>56</v>
      </c>
      <c r="J199" s="2">
        <v>1</v>
      </c>
      <c r="K199" s="2">
        <f t="shared" si="58"/>
        <v>1</v>
      </c>
      <c r="L199" s="2">
        <f t="shared" si="59"/>
        <v>0</v>
      </c>
      <c r="AG199" s="9">
        <v>1</v>
      </c>
      <c r="AH199" s="5">
        <v>1231.3</v>
      </c>
      <c r="AL199" s="5" t="str">
        <f t="shared" si="53"/>
        <v/>
      </c>
      <c r="AN199" s="5" t="str">
        <f t="shared" si="54"/>
        <v/>
      </c>
      <c r="AP199" s="5" t="str">
        <f t="shared" si="55"/>
        <v/>
      </c>
      <c r="AS199" s="5">
        <f t="shared" si="56"/>
        <v>1231.3</v>
      </c>
      <c r="AT199" s="11">
        <f t="shared" si="47"/>
        <v>4.1833156540424632E-2</v>
      </c>
      <c r="AU199" s="5">
        <f t="shared" si="57"/>
        <v>41.833156540424632</v>
      </c>
    </row>
    <row r="200" spans="2:47" x14ac:dyDescent="0.25">
      <c r="B200" s="1" t="s">
        <v>219</v>
      </c>
      <c r="E200" s="1" t="s">
        <v>53</v>
      </c>
      <c r="F200" s="1" t="s">
        <v>147</v>
      </c>
      <c r="G200" s="1" t="s">
        <v>55</v>
      </c>
      <c r="H200" s="1" t="s">
        <v>56</v>
      </c>
      <c r="J200" s="2">
        <v>0.94</v>
      </c>
      <c r="K200" s="2">
        <f t="shared" si="58"/>
        <v>0.94</v>
      </c>
      <c r="L200" s="2">
        <f t="shared" si="59"/>
        <v>0</v>
      </c>
      <c r="AG200" s="9">
        <v>0.94</v>
      </c>
      <c r="AH200" s="5">
        <v>1157.422</v>
      </c>
      <c r="AL200" s="5" t="str">
        <f t="shared" si="53"/>
        <v/>
      </c>
      <c r="AN200" s="5" t="str">
        <f t="shared" si="54"/>
        <v/>
      </c>
      <c r="AP200" s="5" t="str">
        <f t="shared" si="55"/>
        <v/>
      </c>
      <c r="AS200" s="5">
        <f t="shared" si="56"/>
        <v>1157.422</v>
      </c>
      <c r="AT200" s="11">
        <f t="shared" si="47"/>
        <v>3.9323167147999161E-2</v>
      </c>
      <c r="AU200" s="5">
        <f t="shared" si="57"/>
        <v>39.323167147999158</v>
      </c>
    </row>
    <row r="201" spans="2:47" x14ac:dyDescent="0.25">
      <c r="B201" s="1" t="s">
        <v>219</v>
      </c>
      <c r="E201" s="1" t="s">
        <v>100</v>
      </c>
      <c r="F201" s="1" t="s">
        <v>147</v>
      </c>
      <c r="G201" s="1" t="s">
        <v>55</v>
      </c>
      <c r="H201" s="1" t="s">
        <v>56</v>
      </c>
      <c r="J201" s="2">
        <v>0.93</v>
      </c>
      <c r="K201" s="2">
        <f t="shared" si="58"/>
        <v>0.98000000000000009</v>
      </c>
      <c r="L201" s="2">
        <f t="shared" si="59"/>
        <v>0</v>
      </c>
      <c r="AG201" s="9">
        <v>0.98000000000000009</v>
      </c>
      <c r="AH201" s="5">
        <v>1206.674</v>
      </c>
      <c r="AL201" s="5" t="str">
        <f t="shared" si="53"/>
        <v/>
      </c>
      <c r="AN201" s="5" t="str">
        <f t="shared" si="54"/>
        <v/>
      </c>
      <c r="AP201" s="5" t="str">
        <f t="shared" si="55"/>
        <v/>
      </c>
      <c r="AS201" s="5">
        <f t="shared" si="56"/>
        <v>1206.674</v>
      </c>
      <c r="AT201" s="11">
        <f t="shared" si="47"/>
        <v>4.0996493409616142E-2</v>
      </c>
      <c r="AU201" s="5">
        <f t="shared" si="57"/>
        <v>40.996493409616136</v>
      </c>
    </row>
    <row r="202" spans="2:47" x14ac:dyDescent="0.25">
      <c r="B202" s="1" t="s">
        <v>219</v>
      </c>
      <c r="E202" s="1" t="s">
        <v>69</v>
      </c>
      <c r="F202" s="1" t="s">
        <v>164</v>
      </c>
      <c r="G202" s="1" t="s">
        <v>55</v>
      </c>
      <c r="H202" s="1" t="s">
        <v>56</v>
      </c>
      <c r="J202" s="2">
        <v>0.95</v>
      </c>
      <c r="K202" s="2">
        <f t="shared" si="58"/>
        <v>0.98</v>
      </c>
      <c r="L202" s="2">
        <f t="shared" si="59"/>
        <v>0</v>
      </c>
      <c r="AG202" s="9">
        <v>0.98</v>
      </c>
      <c r="AH202" s="5">
        <v>1206.674</v>
      </c>
      <c r="AL202" s="5" t="str">
        <f t="shared" si="53"/>
        <v/>
      </c>
      <c r="AN202" s="5" t="str">
        <f t="shared" si="54"/>
        <v/>
      </c>
      <c r="AP202" s="5" t="str">
        <f t="shared" si="55"/>
        <v/>
      </c>
      <c r="AS202" s="5">
        <f t="shared" si="56"/>
        <v>1206.674</v>
      </c>
      <c r="AT202" s="11">
        <f t="shared" ref="AT202:AT212" si="60">(AS202/$AS$213)*100</f>
        <v>4.0996493409616142E-2</v>
      </c>
      <c r="AU202" s="5">
        <f t="shared" si="57"/>
        <v>40.996493409616136</v>
      </c>
    </row>
    <row r="203" spans="2:47" x14ac:dyDescent="0.25">
      <c r="B203" s="1" t="s">
        <v>219</v>
      </c>
      <c r="E203" s="1" t="s">
        <v>61</v>
      </c>
      <c r="F203" s="1" t="s">
        <v>164</v>
      </c>
      <c r="G203" s="1" t="s">
        <v>55</v>
      </c>
      <c r="H203" s="1" t="s">
        <v>56</v>
      </c>
      <c r="J203" s="2">
        <v>0.92</v>
      </c>
      <c r="K203" s="2">
        <f t="shared" si="58"/>
        <v>0.59</v>
      </c>
      <c r="L203" s="2">
        <f t="shared" si="59"/>
        <v>0</v>
      </c>
      <c r="AG203" s="9">
        <v>0.59</v>
      </c>
      <c r="AH203" s="5">
        <v>726.46699999999998</v>
      </c>
      <c r="AL203" s="5" t="str">
        <f t="shared" si="53"/>
        <v/>
      </c>
      <c r="AN203" s="5" t="str">
        <f t="shared" si="54"/>
        <v/>
      </c>
      <c r="AP203" s="5" t="str">
        <f t="shared" si="55"/>
        <v/>
      </c>
      <c r="AS203" s="5">
        <f t="shared" si="56"/>
        <v>726.46699999999998</v>
      </c>
      <c r="AT203" s="11">
        <f t="shared" si="60"/>
        <v>2.4681562358850533E-2</v>
      </c>
      <c r="AU203" s="5">
        <f t="shared" si="57"/>
        <v>24.681562358850531</v>
      </c>
    </row>
    <row r="204" spans="2:47" x14ac:dyDescent="0.25">
      <c r="B204" s="1" t="s">
        <v>219</v>
      </c>
      <c r="E204" s="1" t="s">
        <v>73</v>
      </c>
      <c r="F204" s="1" t="s">
        <v>176</v>
      </c>
      <c r="G204" s="1" t="s">
        <v>55</v>
      </c>
      <c r="H204" s="1" t="s">
        <v>56</v>
      </c>
      <c r="J204" s="2">
        <v>1.0900000000000001</v>
      </c>
      <c r="K204" s="2">
        <f t="shared" si="58"/>
        <v>0.67</v>
      </c>
      <c r="L204" s="2">
        <f t="shared" si="59"/>
        <v>0</v>
      </c>
      <c r="AG204" s="9">
        <v>0.67</v>
      </c>
      <c r="AH204" s="5">
        <v>824.971</v>
      </c>
      <c r="AL204" s="5" t="str">
        <f t="shared" si="53"/>
        <v/>
      </c>
      <c r="AN204" s="5" t="str">
        <f t="shared" si="54"/>
        <v/>
      </c>
      <c r="AP204" s="5" t="str">
        <f t="shared" si="55"/>
        <v/>
      </c>
      <c r="AS204" s="5">
        <f t="shared" si="56"/>
        <v>824.971</v>
      </c>
      <c r="AT204" s="11">
        <f t="shared" si="60"/>
        <v>2.8028214882084505E-2</v>
      </c>
      <c r="AU204" s="5">
        <f t="shared" si="57"/>
        <v>28.028214882084505</v>
      </c>
    </row>
    <row r="205" spans="2:47" x14ac:dyDescent="0.25">
      <c r="B205" s="1" t="s">
        <v>219</v>
      </c>
      <c r="E205" s="1" t="s">
        <v>74</v>
      </c>
      <c r="F205" s="1" t="s">
        <v>176</v>
      </c>
      <c r="G205" s="1" t="s">
        <v>55</v>
      </c>
      <c r="H205" s="1" t="s">
        <v>56</v>
      </c>
      <c r="J205" s="2">
        <v>1.01</v>
      </c>
      <c r="K205" s="2">
        <f t="shared" si="58"/>
        <v>1.05</v>
      </c>
      <c r="L205" s="2">
        <f t="shared" si="59"/>
        <v>0</v>
      </c>
      <c r="AG205" s="9">
        <v>1.05</v>
      </c>
      <c r="AH205" s="5">
        <v>1292.865</v>
      </c>
      <c r="AL205" s="5" t="str">
        <f t="shared" si="53"/>
        <v/>
      </c>
      <c r="AN205" s="5" t="str">
        <f t="shared" si="54"/>
        <v/>
      </c>
      <c r="AP205" s="5" t="str">
        <f t="shared" si="55"/>
        <v/>
      </c>
      <c r="AS205" s="5">
        <f t="shared" si="56"/>
        <v>1292.865</v>
      </c>
      <c r="AT205" s="11">
        <f t="shared" si="60"/>
        <v>4.3924814367445865E-2</v>
      </c>
      <c r="AU205" s="5">
        <f t="shared" si="57"/>
        <v>43.924814367445869</v>
      </c>
    </row>
    <row r="206" spans="2:47" x14ac:dyDescent="0.25">
      <c r="B206" s="1" t="s">
        <v>219</v>
      </c>
      <c r="E206" s="1" t="s">
        <v>73</v>
      </c>
      <c r="F206" s="1" t="s">
        <v>188</v>
      </c>
      <c r="G206" s="1" t="s">
        <v>55</v>
      </c>
      <c r="H206" s="1" t="s">
        <v>56</v>
      </c>
      <c r="J206" s="2">
        <v>1.01</v>
      </c>
      <c r="K206" s="2">
        <f t="shared" si="58"/>
        <v>1.01</v>
      </c>
      <c r="L206" s="2">
        <f t="shared" si="59"/>
        <v>0</v>
      </c>
      <c r="AG206" s="9">
        <v>1.01</v>
      </c>
      <c r="AH206" s="5">
        <v>1243.6130000000001</v>
      </c>
      <c r="AL206" s="5" t="str">
        <f t="shared" si="53"/>
        <v/>
      </c>
      <c r="AN206" s="5" t="str">
        <f t="shared" si="54"/>
        <v/>
      </c>
      <c r="AP206" s="5" t="str">
        <f t="shared" si="55"/>
        <v/>
      </c>
      <c r="AS206" s="5">
        <f t="shared" si="56"/>
        <v>1243.6130000000001</v>
      </c>
      <c r="AT206" s="11">
        <f t="shared" si="60"/>
        <v>4.2251488105828884E-2</v>
      </c>
      <c r="AU206" s="5">
        <f t="shared" si="57"/>
        <v>42.251488105828884</v>
      </c>
    </row>
    <row r="207" spans="2:47" x14ac:dyDescent="0.25">
      <c r="B207" s="1" t="s">
        <v>219</v>
      </c>
      <c r="E207" s="1" t="s">
        <v>74</v>
      </c>
      <c r="F207" s="1" t="s">
        <v>188</v>
      </c>
      <c r="G207" s="1" t="s">
        <v>55</v>
      </c>
      <c r="H207" s="1" t="s">
        <v>56</v>
      </c>
      <c r="J207" s="2">
        <v>0.91</v>
      </c>
      <c r="K207" s="2">
        <f t="shared" si="58"/>
        <v>0.91</v>
      </c>
      <c r="L207" s="2">
        <f t="shared" si="59"/>
        <v>0</v>
      </c>
      <c r="AG207" s="9">
        <v>0.91</v>
      </c>
      <c r="AH207" s="5">
        <v>1120.4829999999999</v>
      </c>
      <c r="AL207" s="5" t="str">
        <f t="shared" si="53"/>
        <v/>
      </c>
      <c r="AN207" s="5" t="str">
        <f t="shared" si="54"/>
        <v/>
      </c>
      <c r="AP207" s="5" t="str">
        <f t="shared" si="55"/>
        <v/>
      </c>
      <c r="AS207" s="5">
        <f t="shared" si="56"/>
        <v>1120.4829999999999</v>
      </c>
      <c r="AT207" s="11">
        <f t="shared" si="60"/>
        <v>3.8068172451786418E-2</v>
      </c>
      <c r="AU207" s="5">
        <f t="shared" si="57"/>
        <v>38.068172451786417</v>
      </c>
    </row>
    <row r="208" spans="2:47" x14ac:dyDescent="0.25">
      <c r="B208" s="1" t="s">
        <v>219</v>
      </c>
      <c r="E208" s="1" t="s">
        <v>83</v>
      </c>
      <c r="F208" s="1" t="s">
        <v>188</v>
      </c>
      <c r="G208" s="1" t="s">
        <v>55</v>
      </c>
      <c r="H208" s="1" t="s">
        <v>56</v>
      </c>
      <c r="J208" s="2">
        <v>1.03</v>
      </c>
      <c r="K208" s="2">
        <f t="shared" si="58"/>
        <v>1.07</v>
      </c>
      <c r="L208" s="2">
        <f t="shared" si="59"/>
        <v>0</v>
      </c>
      <c r="AG208" s="9">
        <v>1.07</v>
      </c>
      <c r="AH208" s="5">
        <v>1317.491</v>
      </c>
      <c r="AL208" s="5" t="str">
        <f t="shared" si="53"/>
        <v/>
      </c>
      <c r="AN208" s="5" t="str">
        <f t="shared" si="54"/>
        <v/>
      </c>
      <c r="AP208" s="5" t="str">
        <f t="shared" si="55"/>
        <v/>
      </c>
      <c r="AS208" s="5">
        <f t="shared" si="56"/>
        <v>1317.491</v>
      </c>
      <c r="AT208" s="11">
        <f t="shared" si="60"/>
        <v>4.4761477498254362E-2</v>
      </c>
      <c r="AU208" s="5">
        <f t="shared" si="57"/>
        <v>44.761477498254365</v>
      </c>
    </row>
    <row r="209" spans="1:47" x14ac:dyDescent="0.25">
      <c r="B209" s="1" t="s">
        <v>219</v>
      </c>
      <c r="E209" s="1" t="s">
        <v>71</v>
      </c>
      <c r="F209" s="1" t="s">
        <v>188</v>
      </c>
      <c r="G209" s="1" t="s">
        <v>55</v>
      </c>
      <c r="H209" s="1" t="s">
        <v>56</v>
      </c>
      <c r="J209" s="2">
        <v>1.07</v>
      </c>
      <c r="K209" s="2">
        <f t="shared" si="58"/>
        <v>1.07</v>
      </c>
      <c r="L209" s="2">
        <f t="shared" si="59"/>
        <v>0</v>
      </c>
      <c r="AG209" s="9">
        <v>1.07</v>
      </c>
      <c r="AH209" s="5">
        <v>1317.491</v>
      </c>
      <c r="AL209" s="5" t="str">
        <f t="shared" si="53"/>
        <v/>
      </c>
      <c r="AN209" s="5" t="str">
        <f t="shared" si="54"/>
        <v/>
      </c>
      <c r="AP209" s="5" t="str">
        <f t="shared" si="55"/>
        <v/>
      </c>
      <c r="AS209" s="5">
        <f t="shared" si="56"/>
        <v>1317.491</v>
      </c>
      <c r="AT209" s="11">
        <f t="shared" si="60"/>
        <v>4.4761477498254362E-2</v>
      </c>
      <c r="AU209" s="5">
        <f t="shared" si="57"/>
        <v>44.761477498254365</v>
      </c>
    </row>
    <row r="210" spans="1:47" x14ac:dyDescent="0.25">
      <c r="B210" s="1" t="s">
        <v>219</v>
      </c>
      <c r="E210" s="1" t="s">
        <v>83</v>
      </c>
      <c r="F210" s="1" t="s">
        <v>200</v>
      </c>
      <c r="G210" s="1" t="s">
        <v>55</v>
      </c>
      <c r="H210" s="1" t="s">
        <v>56</v>
      </c>
      <c r="J210" s="2">
        <v>0.94</v>
      </c>
      <c r="K210" s="2">
        <f t="shared" si="58"/>
        <v>0.94</v>
      </c>
      <c r="L210" s="2">
        <f t="shared" si="59"/>
        <v>0</v>
      </c>
      <c r="AG210" s="9">
        <v>0.94</v>
      </c>
      <c r="AH210" s="5">
        <v>1157.422</v>
      </c>
      <c r="AL210" s="5" t="str">
        <f t="shared" si="53"/>
        <v/>
      </c>
      <c r="AN210" s="5" t="str">
        <f t="shared" si="54"/>
        <v/>
      </c>
      <c r="AP210" s="5" t="str">
        <f t="shared" si="55"/>
        <v/>
      </c>
      <c r="AS210" s="5">
        <f t="shared" si="56"/>
        <v>1157.422</v>
      </c>
      <c r="AT210" s="11">
        <f t="shared" si="60"/>
        <v>3.9323167147999161E-2</v>
      </c>
      <c r="AU210" s="5">
        <f t="shared" si="57"/>
        <v>39.323167147999158</v>
      </c>
    </row>
    <row r="211" spans="1:47" x14ac:dyDescent="0.25">
      <c r="B211" s="1" t="s">
        <v>219</v>
      </c>
      <c r="E211" s="1" t="s">
        <v>71</v>
      </c>
      <c r="F211" s="1" t="s">
        <v>200</v>
      </c>
      <c r="G211" s="1" t="s">
        <v>55</v>
      </c>
      <c r="H211" s="1" t="s">
        <v>56</v>
      </c>
      <c r="J211" s="2">
        <v>1</v>
      </c>
      <c r="K211" s="2">
        <f t="shared" si="58"/>
        <v>1</v>
      </c>
      <c r="L211" s="2">
        <f t="shared" si="59"/>
        <v>0</v>
      </c>
      <c r="AG211" s="9">
        <v>1</v>
      </c>
      <c r="AH211" s="5">
        <v>1231.3</v>
      </c>
      <c r="AL211" s="5" t="str">
        <f t="shared" si="53"/>
        <v/>
      </c>
      <c r="AN211" s="5" t="str">
        <f t="shared" si="54"/>
        <v/>
      </c>
      <c r="AP211" s="5" t="str">
        <f t="shared" si="55"/>
        <v/>
      </c>
      <c r="AS211" s="5">
        <f t="shared" si="56"/>
        <v>1231.3</v>
      </c>
      <c r="AT211" s="11">
        <f t="shared" si="60"/>
        <v>4.1833156540424632E-2</v>
      </c>
      <c r="AU211" s="5">
        <f t="shared" si="57"/>
        <v>41.833156540424632</v>
      </c>
    </row>
    <row r="212" spans="1:47" ht="15.75" thickBot="1" x14ac:dyDescent="0.3">
      <c r="B212" s="1" t="s">
        <v>219</v>
      </c>
      <c r="E212" s="1" t="s">
        <v>73</v>
      </c>
      <c r="F212" s="1" t="s">
        <v>200</v>
      </c>
      <c r="G212" s="1" t="s">
        <v>55</v>
      </c>
      <c r="H212" s="1" t="s">
        <v>56</v>
      </c>
      <c r="J212" s="2">
        <v>1.01</v>
      </c>
      <c r="K212" s="2">
        <f t="shared" si="58"/>
        <v>0.5</v>
      </c>
      <c r="L212" s="2">
        <f t="shared" si="59"/>
        <v>0</v>
      </c>
      <c r="AG212" s="9">
        <v>0.5</v>
      </c>
      <c r="AH212" s="5">
        <v>615.65</v>
      </c>
      <c r="AL212" s="5" t="str">
        <f t="shared" si="53"/>
        <v/>
      </c>
      <c r="AN212" s="5" t="str">
        <f t="shared" si="54"/>
        <v/>
      </c>
      <c r="AP212" s="5" t="str">
        <f t="shared" si="55"/>
        <v/>
      </c>
      <c r="AS212" s="5">
        <f t="shared" si="56"/>
        <v>615.65</v>
      </c>
      <c r="AT212" s="11">
        <f t="shared" si="60"/>
        <v>2.0916578270212316E-2</v>
      </c>
      <c r="AU212" s="5">
        <f t="shared" si="57"/>
        <v>20.916578270212316</v>
      </c>
    </row>
    <row r="213" spans="1:47" ht="15.75" thickTop="1" x14ac:dyDescent="0.2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>
        <f t="shared" ref="K213:AU213" si="61">SUM(K3:K212)</f>
        <v>2664.9600000000037</v>
      </c>
      <c r="L213" s="20">
        <f t="shared" si="61"/>
        <v>439.3300000000001</v>
      </c>
      <c r="M213" s="21">
        <f t="shared" si="61"/>
        <v>229.62999999999994</v>
      </c>
      <c r="N213" s="22">
        <f t="shared" si="61"/>
        <v>80.209999999999994</v>
      </c>
      <c r="O213" s="23">
        <f t="shared" si="61"/>
        <v>157141.41625000001</v>
      </c>
      <c r="P213" s="24">
        <f t="shared" si="61"/>
        <v>651.62</v>
      </c>
      <c r="Q213" s="23">
        <f t="shared" si="61"/>
        <v>1002924.6325000002</v>
      </c>
      <c r="R213" s="25">
        <f t="shared" si="61"/>
        <v>1216.3000000000002</v>
      </c>
      <c r="S213" s="23">
        <f t="shared" si="61"/>
        <v>1491031.7624999997</v>
      </c>
      <c r="T213" s="26">
        <f t="shared" si="61"/>
        <v>364.31999999999982</v>
      </c>
      <c r="U213" s="23">
        <f t="shared" si="61"/>
        <v>133983.234</v>
      </c>
      <c r="V213" s="20">
        <f t="shared" si="61"/>
        <v>0</v>
      </c>
      <c r="W213" s="23">
        <f t="shared" si="61"/>
        <v>0</v>
      </c>
      <c r="X213" s="20">
        <f t="shared" si="61"/>
        <v>0</v>
      </c>
      <c r="Y213" s="23">
        <f t="shared" si="61"/>
        <v>0</v>
      </c>
      <c r="Z213" s="27">
        <f t="shared" si="61"/>
        <v>74.869999999999976</v>
      </c>
      <c r="AA213" s="23">
        <f t="shared" si="61"/>
        <v>11013.75135</v>
      </c>
      <c r="AB213" s="28">
        <f t="shared" si="61"/>
        <v>66.38</v>
      </c>
      <c r="AC213" s="23">
        <f t="shared" si="61"/>
        <v>8788.4630750000015</v>
      </c>
      <c r="AD213" s="20">
        <f t="shared" si="61"/>
        <v>0</v>
      </c>
      <c r="AE213" s="20">
        <f t="shared" si="61"/>
        <v>110.7</v>
      </c>
      <c r="AF213" s="23">
        <f t="shared" si="61"/>
        <v>14656.264874999999</v>
      </c>
      <c r="AG213" s="27">
        <f t="shared" si="61"/>
        <v>100.56000000000002</v>
      </c>
      <c r="AH213" s="23">
        <f t="shared" si="61"/>
        <v>123819.52799999999</v>
      </c>
      <c r="AI213" s="20">
        <f t="shared" si="61"/>
        <v>0</v>
      </c>
      <c r="AJ213" s="23">
        <f t="shared" si="61"/>
        <v>0</v>
      </c>
      <c r="AK213" s="21">
        <f t="shared" si="61"/>
        <v>0</v>
      </c>
      <c r="AL213" s="23">
        <f t="shared" si="61"/>
        <v>0</v>
      </c>
      <c r="AM213" s="21">
        <f t="shared" si="61"/>
        <v>8.3199999999999985</v>
      </c>
      <c r="AN213" s="23">
        <f t="shared" si="61"/>
        <v>38846.080000000002</v>
      </c>
      <c r="AO213" s="20">
        <f t="shared" si="61"/>
        <v>0</v>
      </c>
      <c r="AP213" s="23">
        <f t="shared" si="61"/>
        <v>0</v>
      </c>
      <c r="AQ213" s="20">
        <f t="shared" si="61"/>
        <v>12.53</v>
      </c>
      <c r="AR213" s="20">
        <f t="shared" si="61"/>
        <v>188.85</v>
      </c>
      <c r="AS213" s="23">
        <f t="shared" si="61"/>
        <v>2943359.0525499978</v>
      </c>
      <c r="AT213" s="20">
        <f t="shared" si="61"/>
        <v>100.00000000000009</v>
      </c>
      <c r="AU213" s="23">
        <f t="shared" si="61"/>
        <v>100000.00000000009</v>
      </c>
    </row>
    <row r="216" spans="1:47" x14ac:dyDescent="0.25">
      <c r="B216" s="29" t="s">
        <v>228</v>
      </c>
      <c r="C216" s="1">
        <f>SUM(K213,L213)</f>
        <v>3104.2900000000036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Megan Otten</cp:lastModifiedBy>
  <dcterms:created xsi:type="dcterms:W3CDTF">2023-09-06T12:57:08Z</dcterms:created>
  <dcterms:modified xsi:type="dcterms:W3CDTF">2023-09-14T21:52:52Z</dcterms:modified>
</cp:coreProperties>
</file>