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Swift County/Group 1/CD 14/"/>
    </mc:Choice>
  </mc:AlternateContent>
  <xr:revisionPtr revIDLastSave="62" documentId="8_{650C2652-A1DC-4B95-9878-A5449FE1B7F7}" xr6:coauthVersionLast="47" xr6:coauthVersionMax="47" xr10:uidLastSave="{7A0CF8D1-6976-4EF6-A936-1C108C934583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Sheet1!$A$2:$AU$224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119" i="1" l="1"/>
  <c r="AR224" i="1"/>
  <c r="AQ224" i="1"/>
  <c r="AO224" i="1"/>
  <c r="AM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AS211" i="1"/>
  <c r="AP211" i="1"/>
  <c r="AN211" i="1"/>
  <c r="AL211" i="1"/>
  <c r="L211" i="1"/>
  <c r="K211" i="1"/>
  <c r="AS208" i="1"/>
  <c r="AP208" i="1"/>
  <c r="AN208" i="1"/>
  <c r="AL208" i="1"/>
  <c r="L208" i="1"/>
  <c r="K208" i="1"/>
  <c r="AS210" i="1"/>
  <c r="AP210" i="1"/>
  <c r="AN210" i="1"/>
  <c r="AL210" i="1"/>
  <c r="L210" i="1"/>
  <c r="K210" i="1"/>
  <c r="AS209" i="1"/>
  <c r="AP209" i="1"/>
  <c r="AN209" i="1"/>
  <c r="AL209" i="1"/>
  <c r="L209" i="1"/>
  <c r="K209" i="1"/>
  <c r="AS222" i="1"/>
  <c r="AP222" i="1"/>
  <c r="AN222" i="1"/>
  <c r="AL222" i="1"/>
  <c r="L222" i="1"/>
  <c r="K222" i="1"/>
  <c r="AS215" i="1"/>
  <c r="AP215" i="1"/>
  <c r="AN215" i="1"/>
  <c r="AL215" i="1"/>
  <c r="L215" i="1"/>
  <c r="K215" i="1"/>
  <c r="AS221" i="1"/>
  <c r="AP221" i="1"/>
  <c r="AN221" i="1"/>
  <c r="AL221" i="1"/>
  <c r="L221" i="1"/>
  <c r="K221" i="1"/>
  <c r="AS214" i="1"/>
  <c r="AP214" i="1"/>
  <c r="AN214" i="1"/>
  <c r="AL214" i="1"/>
  <c r="L214" i="1"/>
  <c r="K214" i="1"/>
  <c r="AS216" i="1"/>
  <c r="AP216" i="1"/>
  <c r="AN216" i="1"/>
  <c r="AL216" i="1"/>
  <c r="L216" i="1"/>
  <c r="K216" i="1"/>
  <c r="AS220" i="1"/>
  <c r="AP220" i="1"/>
  <c r="AN220" i="1"/>
  <c r="AL220" i="1"/>
  <c r="L220" i="1"/>
  <c r="K220" i="1"/>
  <c r="AS213" i="1"/>
  <c r="AP213" i="1"/>
  <c r="AN213" i="1"/>
  <c r="AL213" i="1"/>
  <c r="L213" i="1"/>
  <c r="K213" i="1"/>
  <c r="AS219" i="1"/>
  <c r="AP219" i="1"/>
  <c r="AN219" i="1"/>
  <c r="AL219" i="1"/>
  <c r="L219" i="1"/>
  <c r="K219" i="1"/>
  <c r="AS206" i="1"/>
  <c r="AP206" i="1"/>
  <c r="AN206" i="1"/>
  <c r="AL206" i="1"/>
  <c r="L206" i="1"/>
  <c r="K206" i="1"/>
  <c r="AS205" i="1"/>
  <c r="AP205" i="1"/>
  <c r="AN205" i="1"/>
  <c r="AL205" i="1"/>
  <c r="L205" i="1"/>
  <c r="K205" i="1"/>
  <c r="AS204" i="1"/>
  <c r="AP204" i="1"/>
  <c r="AN204" i="1"/>
  <c r="AL204" i="1"/>
  <c r="L204" i="1"/>
  <c r="K204" i="1"/>
  <c r="AS203" i="1"/>
  <c r="AP203" i="1"/>
  <c r="AN203" i="1"/>
  <c r="AL203" i="1"/>
  <c r="L203" i="1"/>
  <c r="K203" i="1"/>
  <c r="AS202" i="1"/>
  <c r="AP202" i="1"/>
  <c r="AN202" i="1"/>
  <c r="AL202" i="1"/>
  <c r="L202" i="1"/>
  <c r="K202" i="1"/>
  <c r="AS201" i="1"/>
  <c r="AP201" i="1"/>
  <c r="AN201" i="1"/>
  <c r="AL201" i="1"/>
  <c r="L201" i="1"/>
  <c r="K201" i="1"/>
  <c r="AS200" i="1"/>
  <c r="AP200" i="1"/>
  <c r="AN200" i="1"/>
  <c r="AL200" i="1"/>
  <c r="L200" i="1"/>
  <c r="K200" i="1"/>
  <c r="AS199" i="1"/>
  <c r="AP199" i="1"/>
  <c r="AN199" i="1"/>
  <c r="AL199" i="1"/>
  <c r="L199" i="1"/>
  <c r="K199" i="1"/>
  <c r="AS198" i="1"/>
  <c r="AP198" i="1"/>
  <c r="AN198" i="1"/>
  <c r="AL198" i="1"/>
  <c r="L198" i="1"/>
  <c r="K198" i="1"/>
  <c r="AS197" i="1"/>
  <c r="AP197" i="1"/>
  <c r="AN197" i="1"/>
  <c r="AL197" i="1"/>
  <c r="L197" i="1"/>
  <c r="K197" i="1"/>
  <c r="AS196" i="1"/>
  <c r="AP196" i="1"/>
  <c r="AN196" i="1"/>
  <c r="AL196" i="1"/>
  <c r="L196" i="1"/>
  <c r="K196" i="1"/>
  <c r="AS195" i="1"/>
  <c r="AP195" i="1"/>
  <c r="AN195" i="1"/>
  <c r="AL195" i="1"/>
  <c r="L195" i="1"/>
  <c r="K195" i="1"/>
  <c r="AS194" i="1"/>
  <c r="AP194" i="1"/>
  <c r="AN194" i="1"/>
  <c r="AL194" i="1"/>
  <c r="L194" i="1"/>
  <c r="K194" i="1"/>
  <c r="AS193" i="1"/>
  <c r="AP193" i="1"/>
  <c r="AN193" i="1"/>
  <c r="AL193" i="1"/>
  <c r="L193" i="1"/>
  <c r="K193" i="1"/>
  <c r="AS192" i="1"/>
  <c r="AP192" i="1"/>
  <c r="AN192" i="1"/>
  <c r="AL192" i="1"/>
  <c r="L192" i="1"/>
  <c r="K192" i="1"/>
  <c r="AS191" i="1"/>
  <c r="AP191" i="1"/>
  <c r="AN191" i="1"/>
  <c r="AL191" i="1"/>
  <c r="L191" i="1"/>
  <c r="K191" i="1"/>
  <c r="AS190" i="1"/>
  <c r="AP190" i="1"/>
  <c r="AN190" i="1"/>
  <c r="AL190" i="1"/>
  <c r="L190" i="1"/>
  <c r="K190" i="1"/>
  <c r="AS189" i="1"/>
  <c r="AP189" i="1"/>
  <c r="AN189" i="1"/>
  <c r="AL189" i="1"/>
  <c r="L189" i="1"/>
  <c r="K189" i="1"/>
  <c r="AS188" i="1"/>
  <c r="AP188" i="1"/>
  <c r="AN188" i="1"/>
  <c r="AL188" i="1"/>
  <c r="L188" i="1"/>
  <c r="K188" i="1"/>
  <c r="AS187" i="1"/>
  <c r="AP187" i="1"/>
  <c r="AN187" i="1"/>
  <c r="AL187" i="1"/>
  <c r="L187" i="1"/>
  <c r="K187" i="1"/>
  <c r="AS186" i="1"/>
  <c r="AP186" i="1"/>
  <c r="AN186" i="1"/>
  <c r="AL186" i="1"/>
  <c r="L186" i="1"/>
  <c r="K186" i="1"/>
  <c r="AS185" i="1"/>
  <c r="AP185" i="1"/>
  <c r="AN185" i="1"/>
  <c r="AL185" i="1"/>
  <c r="L185" i="1"/>
  <c r="K185" i="1"/>
  <c r="AS184" i="1"/>
  <c r="AP184" i="1"/>
  <c r="AN184" i="1"/>
  <c r="AL184" i="1"/>
  <c r="L184" i="1"/>
  <c r="K184" i="1"/>
  <c r="AS183" i="1"/>
  <c r="AP183" i="1"/>
  <c r="AN183" i="1"/>
  <c r="AL183" i="1"/>
  <c r="L183" i="1"/>
  <c r="K183" i="1"/>
  <c r="AS182" i="1"/>
  <c r="AP182" i="1"/>
  <c r="AN182" i="1"/>
  <c r="AL182" i="1"/>
  <c r="L182" i="1"/>
  <c r="K182" i="1"/>
  <c r="AS181" i="1"/>
  <c r="AP181" i="1"/>
  <c r="AN181" i="1"/>
  <c r="AL181" i="1"/>
  <c r="L181" i="1"/>
  <c r="K181" i="1"/>
  <c r="AS180" i="1"/>
  <c r="AP180" i="1"/>
  <c r="AN180" i="1"/>
  <c r="AL180" i="1"/>
  <c r="L180" i="1"/>
  <c r="K180" i="1"/>
  <c r="AS179" i="1"/>
  <c r="AP179" i="1"/>
  <c r="AN179" i="1"/>
  <c r="AL179" i="1"/>
  <c r="L179" i="1"/>
  <c r="K179" i="1"/>
  <c r="AS178" i="1"/>
  <c r="AP178" i="1"/>
  <c r="AN178" i="1"/>
  <c r="AL178" i="1"/>
  <c r="L178" i="1"/>
  <c r="K178" i="1"/>
  <c r="AS177" i="1"/>
  <c r="AP177" i="1"/>
  <c r="AN177" i="1"/>
  <c r="AL177" i="1"/>
  <c r="L177" i="1"/>
  <c r="K177" i="1"/>
  <c r="AS176" i="1"/>
  <c r="AP176" i="1"/>
  <c r="AN176" i="1"/>
  <c r="AL176" i="1"/>
  <c r="L176" i="1"/>
  <c r="K176" i="1"/>
  <c r="AS175" i="1"/>
  <c r="AP175" i="1"/>
  <c r="AN175" i="1"/>
  <c r="AL175" i="1"/>
  <c r="L175" i="1"/>
  <c r="K175" i="1"/>
  <c r="AS174" i="1"/>
  <c r="AP174" i="1"/>
  <c r="AN174" i="1"/>
  <c r="AL174" i="1"/>
  <c r="L174" i="1"/>
  <c r="K174" i="1"/>
  <c r="AS173" i="1"/>
  <c r="AP173" i="1"/>
  <c r="AN173" i="1"/>
  <c r="AL173" i="1"/>
  <c r="L173" i="1"/>
  <c r="K173" i="1"/>
  <c r="AS172" i="1"/>
  <c r="AP172" i="1"/>
  <c r="AN172" i="1"/>
  <c r="AL172" i="1"/>
  <c r="L172" i="1"/>
  <c r="K172" i="1"/>
  <c r="AS171" i="1"/>
  <c r="AP171" i="1"/>
  <c r="AN171" i="1"/>
  <c r="AL171" i="1"/>
  <c r="L171" i="1"/>
  <c r="K171" i="1"/>
  <c r="AS170" i="1"/>
  <c r="AP170" i="1"/>
  <c r="AN170" i="1"/>
  <c r="AL170" i="1"/>
  <c r="L170" i="1"/>
  <c r="K170" i="1"/>
  <c r="AS169" i="1"/>
  <c r="AP169" i="1"/>
  <c r="AN169" i="1"/>
  <c r="AL169" i="1"/>
  <c r="L169" i="1"/>
  <c r="K169" i="1"/>
  <c r="AS168" i="1"/>
  <c r="AP168" i="1"/>
  <c r="AN168" i="1"/>
  <c r="AL168" i="1"/>
  <c r="L168" i="1"/>
  <c r="K168" i="1"/>
  <c r="AS167" i="1"/>
  <c r="AP167" i="1"/>
  <c r="AN167" i="1"/>
  <c r="AL167" i="1"/>
  <c r="L167" i="1"/>
  <c r="K167" i="1"/>
  <c r="AS166" i="1"/>
  <c r="AP166" i="1"/>
  <c r="AN166" i="1"/>
  <c r="AL166" i="1"/>
  <c r="L166" i="1"/>
  <c r="K166" i="1"/>
  <c r="AS165" i="1"/>
  <c r="AP165" i="1"/>
  <c r="AN165" i="1"/>
  <c r="AL165" i="1"/>
  <c r="L165" i="1"/>
  <c r="K165" i="1"/>
  <c r="AS164" i="1"/>
  <c r="AP164" i="1"/>
  <c r="AN164" i="1"/>
  <c r="AL164" i="1"/>
  <c r="L164" i="1"/>
  <c r="K164" i="1"/>
  <c r="AS163" i="1"/>
  <c r="AP163" i="1"/>
  <c r="AN163" i="1"/>
  <c r="AL163" i="1"/>
  <c r="L163" i="1"/>
  <c r="K163" i="1"/>
  <c r="AS162" i="1"/>
  <c r="AP162" i="1"/>
  <c r="AN162" i="1"/>
  <c r="AL162" i="1"/>
  <c r="L162" i="1"/>
  <c r="K162" i="1"/>
  <c r="AS161" i="1"/>
  <c r="AP161" i="1"/>
  <c r="AN161" i="1"/>
  <c r="AL161" i="1"/>
  <c r="L161" i="1"/>
  <c r="K161" i="1"/>
  <c r="AS160" i="1"/>
  <c r="AP160" i="1"/>
  <c r="AN160" i="1"/>
  <c r="AL160" i="1"/>
  <c r="L160" i="1"/>
  <c r="K160" i="1"/>
  <c r="AS159" i="1"/>
  <c r="AP159" i="1"/>
  <c r="AN159" i="1"/>
  <c r="AL159" i="1"/>
  <c r="L159" i="1"/>
  <c r="K159" i="1"/>
  <c r="AS158" i="1"/>
  <c r="AP158" i="1"/>
  <c r="AN158" i="1"/>
  <c r="AL158" i="1"/>
  <c r="L158" i="1"/>
  <c r="K158" i="1"/>
  <c r="AS157" i="1"/>
  <c r="AP157" i="1"/>
  <c r="AN157" i="1"/>
  <c r="AL157" i="1"/>
  <c r="L157" i="1"/>
  <c r="K157" i="1"/>
  <c r="AS156" i="1"/>
  <c r="AP156" i="1"/>
  <c r="AN156" i="1"/>
  <c r="AL156" i="1"/>
  <c r="L156" i="1"/>
  <c r="K156" i="1"/>
  <c r="AS155" i="1"/>
  <c r="AP155" i="1"/>
  <c r="AN155" i="1"/>
  <c r="AL155" i="1"/>
  <c r="L155" i="1"/>
  <c r="K155" i="1"/>
  <c r="AS154" i="1"/>
  <c r="AP154" i="1"/>
  <c r="AN154" i="1"/>
  <c r="AL154" i="1"/>
  <c r="L154" i="1"/>
  <c r="K154" i="1"/>
  <c r="AS153" i="1"/>
  <c r="AP153" i="1"/>
  <c r="AN153" i="1"/>
  <c r="AL153" i="1"/>
  <c r="L153" i="1"/>
  <c r="K153" i="1"/>
  <c r="AS152" i="1"/>
  <c r="AP152" i="1"/>
  <c r="AN152" i="1"/>
  <c r="AL152" i="1"/>
  <c r="L152" i="1"/>
  <c r="K152" i="1"/>
  <c r="AS151" i="1"/>
  <c r="AP151" i="1"/>
  <c r="AN151" i="1"/>
  <c r="AL151" i="1"/>
  <c r="L151" i="1"/>
  <c r="K151" i="1"/>
  <c r="AS150" i="1"/>
  <c r="AP150" i="1"/>
  <c r="AN150" i="1"/>
  <c r="AL150" i="1"/>
  <c r="L150" i="1"/>
  <c r="K150" i="1"/>
  <c r="AS149" i="1"/>
  <c r="AP149" i="1"/>
  <c r="AN149" i="1"/>
  <c r="AL149" i="1"/>
  <c r="L149" i="1"/>
  <c r="K149" i="1"/>
  <c r="AS148" i="1"/>
  <c r="AP148" i="1"/>
  <c r="AN148" i="1"/>
  <c r="AL148" i="1"/>
  <c r="L148" i="1"/>
  <c r="K148" i="1"/>
  <c r="AS147" i="1"/>
  <c r="AP147" i="1"/>
  <c r="AN147" i="1"/>
  <c r="AL147" i="1"/>
  <c r="L147" i="1"/>
  <c r="K147" i="1"/>
  <c r="AS146" i="1"/>
  <c r="AP146" i="1"/>
  <c r="AN146" i="1"/>
  <c r="AL146" i="1"/>
  <c r="L146" i="1"/>
  <c r="K146" i="1"/>
  <c r="AS145" i="1"/>
  <c r="AP145" i="1"/>
  <c r="AN145" i="1"/>
  <c r="AL145" i="1"/>
  <c r="L145" i="1"/>
  <c r="K145" i="1"/>
  <c r="AS144" i="1"/>
  <c r="AP144" i="1"/>
  <c r="AN144" i="1"/>
  <c r="AL144" i="1"/>
  <c r="L144" i="1"/>
  <c r="K144" i="1"/>
  <c r="AS143" i="1"/>
  <c r="AP143" i="1"/>
  <c r="AN143" i="1"/>
  <c r="AL143" i="1"/>
  <c r="L143" i="1"/>
  <c r="K143" i="1"/>
  <c r="AS142" i="1"/>
  <c r="AP142" i="1"/>
  <c r="AN142" i="1"/>
  <c r="AL142" i="1"/>
  <c r="L142" i="1"/>
  <c r="K142" i="1"/>
  <c r="AS141" i="1"/>
  <c r="AP141" i="1"/>
  <c r="AN141" i="1"/>
  <c r="AL141" i="1"/>
  <c r="L141" i="1"/>
  <c r="K141" i="1"/>
  <c r="AS140" i="1"/>
  <c r="AP140" i="1"/>
  <c r="AN140" i="1"/>
  <c r="AL140" i="1"/>
  <c r="L140" i="1"/>
  <c r="K140" i="1"/>
  <c r="AS139" i="1"/>
  <c r="AP139" i="1"/>
  <c r="AN139" i="1"/>
  <c r="AL139" i="1"/>
  <c r="L139" i="1"/>
  <c r="K139" i="1"/>
  <c r="AS138" i="1"/>
  <c r="AP138" i="1"/>
  <c r="AN138" i="1"/>
  <c r="AL138" i="1"/>
  <c r="L138" i="1"/>
  <c r="K138" i="1"/>
  <c r="AS137" i="1"/>
  <c r="AP137" i="1"/>
  <c r="AN137" i="1"/>
  <c r="AL137" i="1"/>
  <c r="L137" i="1"/>
  <c r="K137" i="1"/>
  <c r="AS136" i="1"/>
  <c r="AP136" i="1"/>
  <c r="AN136" i="1"/>
  <c r="AL136" i="1"/>
  <c r="L136" i="1"/>
  <c r="K136" i="1"/>
  <c r="AS135" i="1"/>
  <c r="AP135" i="1"/>
  <c r="AN135" i="1"/>
  <c r="AL135" i="1"/>
  <c r="L135" i="1"/>
  <c r="K135" i="1"/>
  <c r="AS134" i="1"/>
  <c r="AP134" i="1"/>
  <c r="AN134" i="1"/>
  <c r="AL134" i="1"/>
  <c r="L134" i="1"/>
  <c r="K134" i="1"/>
  <c r="AS133" i="1"/>
  <c r="AP133" i="1"/>
  <c r="AN133" i="1"/>
  <c r="AL133" i="1"/>
  <c r="L133" i="1"/>
  <c r="K133" i="1"/>
  <c r="AS132" i="1"/>
  <c r="AP132" i="1"/>
  <c r="AN132" i="1"/>
  <c r="AL132" i="1"/>
  <c r="L132" i="1"/>
  <c r="K132" i="1"/>
  <c r="AS131" i="1"/>
  <c r="AP131" i="1"/>
  <c r="AN131" i="1"/>
  <c r="AL131" i="1"/>
  <c r="L131" i="1"/>
  <c r="K131" i="1"/>
  <c r="AS130" i="1"/>
  <c r="AP130" i="1"/>
  <c r="AN130" i="1"/>
  <c r="AL130" i="1"/>
  <c r="L130" i="1"/>
  <c r="K130" i="1"/>
  <c r="AS129" i="1"/>
  <c r="AP129" i="1"/>
  <c r="AN129" i="1"/>
  <c r="AL129" i="1"/>
  <c r="L129" i="1"/>
  <c r="K129" i="1"/>
  <c r="AS128" i="1"/>
  <c r="AP128" i="1"/>
  <c r="AN128" i="1"/>
  <c r="AL128" i="1"/>
  <c r="L128" i="1"/>
  <c r="K128" i="1"/>
  <c r="AS127" i="1"/>
  <c r="AP127" i="1"/>
  <c r="AN127" i="1"/>
  <c r="AL127" i="1"/>
  <c r="L127" i="1"/>
  <c r="K127" i="1"/>
  <c r="AS126" i="1"/>
  <c r="AP126" i="1"/>
  <c r="AN126" i="1"/>
  <c r="AL126" i="1"/>
  <c r="L126" i="1"/>
  <c r="K126" i="1"/>
  <c r="AS125" i="1"/>
  <c r="AP125" i="1"/>
  <c r="AN125" i="1"/>
  <c r="AL125" i="1"/>
  <c r="L125" i="1"/>
  <c r="K125" i="1"/>
  <c r="AS124" i="1"/>
  <c r="AP124" i="1"/>
  <c r="AN124" i="1"/>
  <c r="AL124" i="1"/>
  <c r="L124" i="1"/>
  <c r="K124" i="1"/>
  <c r="AS123" i="1"/>
  <c r="AP123" i="1"/>
  <c r="AN123" i="1"/>
  <c r="AL123" i="1"/>
  <c r="L123" i="1"/>
  <c r="K123" i="1"/>
  <c r="AS122" i="1"/>
  <c r="AP122" i="1"/>
  <c r="AN122" i="1"/>
  <c r="AL122" i="1"/>
  <c r="L122" i="1"/>
  <c r="K122" i="1"/>
  <c r="AS121" i="1"/>
  <c r="AP121" i="1"/>
  <c r="AN121" i="1"/>
  <c r="AL121" i="1"/>
  <c r="L121" i="1"/>
  <c r="K121" i="1"/>
  <c r="AS120" i="1"/>
  <c r="AP120" i="1"/>
  <c r="AN120" i="1"/>
  <c r="AL120" i="1"/>
  <c r="L120" i="1"/>
  <c r="K120" i="1"/>
  <c r="AP119" i="1"/>
  <c r="AN119" i="1"/>
  <c r="AL119" i="1"/>
  <c r="L119" i="1"/>
  <c r="K119" i="1"/>
  <c r="AS118" i="1"/>
  <c r="AP118" i="1"/>
  <c r="AN118" i="1"/>
  <c r="AL118" i="1"/>
  <c r="L118" i="1"/>
  <c r="K118" i="1"/>
  <c r="AS117" i="1"/>
  <c r="AP117" i="1"/>
  <c r="AN117" i="1"/>
  <c r="AL117" i="1"/>
  <c r="L117" i="1"/>
  <c r="K117" i="1"/>
  <c r="AS116" i="1"/>
  <c r="AP116" i="1"/>
  <c r="AN116" i="1"/>
  <c r="AL116" i="1"/>
  <c r="L116" i="1"/>
  <c r="K116" i="1"/>
  <c r="AS115" i="1"/>
  <c r="AP115" i="1"/>
  <c r="AN115" i="1"/>
  <c r="AL115" i="1"/>
  <c r="L115" i="1"/>
  <c r="K115" i="1"/>
  <c r="AS114" i="1"/>
  <c r="AP114" i="1"/>
  <c r="AN114" i="1"/>
  <c r="AL114" i="1"/>
  <c r="L114" i="1"/>
  <c r="K114" i="1"/>
  <c r="AS113" i="1"/>
  <c r="AP113" i="1"/>
  <c r="AN113" i="1"/>
  <c r="AL113" i="1"/>
  <c r="L113" i="1"/>
  <c r="K113" i="1"/>
  <c r="AS112" i="1"/>
  <c r="AP112" i="1"/>
  <c r="AN112" i="1"/>
  <c r="AL112" i="1"/>
  <c r="L112" i="1"/>
  <c r="K112" i="1"/>
  <c r="AS111" i="1"/>
  <c r="AP111" i="1"/>
  <c r="AN111" i="1"/>
  <c r="AL111" i="1"/>
  <c r="L111" i="1"/>
  <c r="K111" i="1"/>
  <c r="AS110" i="1"/>
  <c r="AP110" i="1"/>
  <c r="AN110" i="1"/>
  <c r="AL110" i="1"/>
  <c r="L110" i="1"/>
  <c r="K110" i="1"/>
  <c r="AS109" i="1"/>
  <c r="AP109" i="1"/>
  <c r="AN109" i="1"/>
  <c r="AL109" i="1"/>
  <c r="L109" i="1"/>
  <c r="K109" i="1"/>
  <c r="AS108" i="1"/>
  <c r="AP108" i="1"/>
  <c r="AN108" i="1"/>
  <c r="AL108" i="1"/>
  <c r="L108" i="1"/>
  <c r="K108" i="1"/>
  <c r="AS107" i="1"/>
  <c r="AP107" i="1"/>
  <c r="AN107" i="1"/>
  <c r="AL107" i="1"/>
  <c r="L107" i="1"/>
  <c r="K107" i="1"/>
  <c r="AS106" i="1"/>
  <c r="AP106" i="1"/>
  <c r="AN106" i="1"/>
  <c r="AL106" i="1"/>
  <c r="L106" i="1"/>
  <c r="K106" i="1"/>
  <c r="AS105" i="1"/>
  <c r="AP105" i="1"/>
  <c r="AN105" i="1"/>
  <c r="AL105" i="1"/>
  <c r="L105" i="1"/>
  <c r="K105" i="1"/>
  <c r="AS104" i="1"/>
  <c r="AP104" i="1"/>
  <c r="AN104" i="1"/>
  <c r="AL104" i="1"/>
  <c r="L104" i="1"/>
  <c r="K104" i="1"/>
  <c r="AS103" i="1"/>
  <c r="AP103" i="1"/>
  <c r="AN103" i="1"/>
  <c r="AL103" i="1"/>
  <c r="L103" i="1"/>
  <c r="K103" i="1"/>
  <c r="AS102" i="1"/>
  <c r="AP102" i="1"/>
  <c r="AN102" i="1"/>
  <c r="AL102" i="1"/>
  <c r="L102" i="1"/>
  <c r="K102" i="1"/>
  <c r="AS101" i="1"/>
  <c r="AP101" i="1"/>
  <c r="AN101" i="1"/>
  <c r="AL101" i="1"/>
  <c r="L101" i="1"/>
  <c r="K101" i="1"/>
  <c r="AS100" i="1"/>
  <c r="AP100" i="1"/>
  <c r="AN100" i="1"/>
  <c r="AL100" i="1"/>
  <c r="L100" i="1"/>
  <c r="K100" i="1"/>
  <c r="AS99" i="1"/>
  <c r="AP99" i="1"/>
  <c r="AN99" i="1"/>
  <c r="AL99" i="1"/>
  <c r="L99" i="1"/>
  <c r="K99" i="1"/>
  <c r="AS98" i="1"/>
  <c r="AP98" i="1"/>
  <c r="AN98" i="1"/>
  <c r="AL98" i="1"/>
  <c r="L98" i="1"/>
  <c r="K98" i="1"/>
  <c r="AS97" i="1"/>
  <c r="AP97" i="1"/>
  <c r="AN97" i="1"/>
  <c r="AL97" i="1"/>
  <c r="L97" i="1"/>
  <c r="K97" i="1"/>
  <c r="AS96" i="1"/>
  <c r="AP96" i="1"/>
  <c r="AN96" i="1"/>
  <c r="AL96" i="1"/>
  <c r="L96" i="1"/>
  <c r="K96" i="1"/>
  <c r="AS95" i="1"/>
  <c r="AP95" i="1"/>
  <c r="AN95" i="1"/>
  <c r="AL95" i="1"/>
  <c r="L95" i="1"/>
  <c r="K95" i="1"/>
  <c r="AS94" i="1"/>
  <c r="AP94" i="1"/>
  <c r="AN94" i="1"/>
  <c r="AL94" i="1"/>
  <c r="L94" i="1"/>
  <c r="K94" i="1"/>
  <c r="AS93" i="1"/>
  <c r="AP93" i="1"/>
  <c r="AN93" i="1"/>
  <c r="AL93" i="1"/>
  <c r="L93" i="1"/>
  <c r="K93" i="1"/>
  <c r="AS92" i="1"/>
  <c r="AP92" i="1"/>
  <c r="AN92" i="1"/>
  <c r="AL92" i="1"/>
  <c r="L92" i="1"/>
  <c r="K92" i="1"/>
  <c r="AS91" i="1"/>
  <c r="AP91" i="1"/>
  <c r="AN91" i="1"/>
  <c r="AL91" i="1"/>
  <c r="L91" i="1"/>
  <c r="K91" i="1"/>
  <c r="AS90" i="1"/>
  <c r="AP90" i="1"/>
  <c r="AN90" i="1"/>
  <c r="AL90" i="1"/>
  <c r="L90" i="1"/>
  <c r="K90" i="1"/>
  <c r="AS89" i="1"/>
  <c r="AP89" i="1"/>
  <c r="AN89" i="1"/>
  <c r="AL89" i="1"/>
  <c r="L89" i="1"/>
  <c r="K89" i="1"/>
  <c r="AS88" i="1"/>
  <c r="AP88" i="1"/>
  <c r="AN88" i="1"/>
  <c r="AL88" i="1"/>
  <c r="L88" i="1"/>
  <c r="K88" i="1"/>
  <c r="AS87" i="1"/>
  <c r="AP87" i="1"/>
  <c r="AN87" i="1"/>
  <c r="AL87" i="1"/>
  <c r="L87" i="1"/>
  <c r="K87" i="1"/>
  <c r="AS86" i="1"/>
  <c r="AP86" i="1"/>
  <c r="AN86" i="1"/>
  <c r="AL86" i="1"/>
  <c r="L86" i="1"/>
  <c r="K86" i="1"/>
  <c r="AS85" i="1"/>
  <c r="AP85" i="1"/>
  <c r="AN85" i="1"/>
  <c r="AL85" i="1"/>
  <c r="L85" i="1"/>
  <c r="K85" i="1"/>
  <c r="AS84" i="1"/>
  <c r="AP84" i="1"/>
  <c r="AN84" i="1"/>
  <c r="AL84" i="1"/>
  <c r="L84" i="1"/>
  <c r="K84" i="1"/>
  <c r="AS83" i="1"/>
  <c r="AP83" i="1"/>
  <c r="AN83" i="1"/>
  <c r="AL83" i="1"/>
  <c r="L83" i="1"/>
  <c r="K83" i="1"/>
  <c r="AS82" i="1"/>
  <c r="AP82" i="1"/>
  <c r="AN82" i="1"/>
  <c r="AL82" i="1"/>
  <c r="L82" i="1"/>
  <c r="K82" i="1"/>
  <c r="AS81" i="1"/>
  <c r="AP81" i="1"/>
  <c r="AN81" i="1"/>
  <c r="AL81" i="1"/>
  <c r="L81" i="1"/>
  <c r="K81" i="1"/>
  <c r="AS80" i="1"/>
  <c r="AP80" i="1"/>
  <c r="AN80" i="1"/>
  <c r="AL80" i="1"/>
  <c r="L80" i="1"/>
  <c r="K80" i="1"/>
  <c r="AS79" i="1"/>
  <c r="AP79" i="1"/>
  <c r="AN79" i="1"/>
  <c r="AL79" i="1"/>
  <c r="L79" i="1"/>
  <c r="K79" i="1"/>
  <c r="AS78" i="1"/>
  <c r="AP78" i="1"/>
  <c r="AN78" i="1"/>
  <c r="AL78" i="1"/>
  <c r="L78" i="1"/>
  <c r="K78" i="1"/>
  <c r="AS77" i="1"/>
  <c r="AP77" i="1"/>
  <c r="AN77" i="1"/>
  <c r="AL77" i="1"/>
  <c r="L77" i="1"/>
  <c r="K77" i="1"/>
  <c r="AS76" i="1"/>
  <c r="AP76" i="1"/>
  <c r="AN76" i="1"/>
  <c r="AL76" i="1"/>
  <c r="L76" i="1"/>
  <c r="K76" i="1"/>
  <c r="AS75" i="1"/>
  <c r="AP75" i="1"/>
  <c r="AN75" i="1"/>
  <c r="AL75" i="1"/>
  <c r="L75" i="1"/>
  <c r="K75" i="1"/>
  <c r="AS74" i="1"/>
  <c r="AP74" i="1"/>
  <c r="AN74" i="1"/>
  <c r="AL74" i="1"/>
  <c r="L74" i="1"/>
  <c r="K74" i="1"/>
  <c r="AS73" i="1"/>
  <c r="AP73" i="1"/>
  <c r="AN73" i="1"/>
  <c r="AL73" i="1"/>
  <c r="L73" i="1"/>
  <c r="K73" i="1"/>
  <c r="AS72" i="1"/>
  <c r="AP72" i="1"/>
  <c r="AN72" i="1"/>
  <c r="AL72" i="1"/>
  <c r="L72" i="1"/>
  <c r="K72" i="1"/>
  <c r="AS71" i="1"/>
  <c r="AP71" i="1"/>
  <c r="AN71" i="1"/>
  <c r="AL71" i="1"/>
  <c r="L71" i="1"/>
  <c r="K71" i="1"/>
  <c r="AS70" i="1"/>
  <c r="AP70" i="1"/>
  <c r="AN70" i="1"/>
  <c r="AL70" i="1"/>
  <c r="L70" i="1"/>
  <c r="K70" i="1"/>
  <c r="AS69" i="1"/>
  <c r="AP69" i="1"/>
  <c r="AN69" i="1"/>
  <c r="AL69" i="1"/>
  <c r="L69" i="1"/>
  <c r="K69" i="1"/>
  <c r="AS68" i="1"/>
  <c r="AP68" i="1"/>
  <c r="AN68" i="1"/>
  <c r="AL68" i="1"/>
  <c r="L68" i="1"/>
  <c r="K68" i="1"/>
  <c r="AS67" i="1"/>
  <c r="AP67" i="1"/>
  <c r="AN67" i="1"/>
  <c r="AL67" i="1"/>
  <c r="L67" i="1"/>
  <c r="K67" i="1"/>
  <c r="AS66" i="1"/>
  <c r="AP66" i="1"/>
  <c r="AN66" i="1"/>
  <c r="AL66" i="1"/>
  <c r="L66" i="1"/>
  <c r="K66" i="1"/>
  <c r="AS65" i="1"/>
  <c r="AP65" i="1"/>
  <c r="AN65" i="1"/>
  <c r="AL65" i="1"/>
  <c r="L65" i="1"/>
  <c r="K65" i="1"/>
  <c r="AS64" i="1"/>
  <c r="AP64" i="1"/>
  <c r="AN64" i="1"/>
  <c r="AL64" i="1"/>
  <c r="L64" i="1"/>
  <c r="K64" i="1"/>
  <c r="AS63" i="1"/>
  <c r="AP63" i="1"/>
  <c r="AN63" i="1"/>
  <c r="AL63" i="1"/>
  <c r="L63" i="1"/>
  <c r="K63" i="1"/>
  <c r="AS62" i="1"/>
  <c r="AP62" i="1"/>
  <c r="AN62" i="1"/>
  <c r="AL62" i="1"/>
  <c r="L62" i="1"/>
  <c r="K62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223" i="1"/>
  <c r="AP223" i="1"/>
  <c r="AN223" i="1"/>
  <c r="AL223" i="1"/>
  <c r="L223" i="1"/>
  <c r="K223" i="1"/>
  <c r="AS217" i="1"/>
  <c r="AP217" i="1"/>
  <c r="AN217" i="1"/>
  <c r="AL217" i="1"/>
  <c r="L217" i="1"/>
  <c r="K217" i="1"/>
  <c r="L224" i="1" l="1"/>
  <c r="AL224" i="1"/>
  <c r="K224" i="1"/>
  <c r="AN224" i="1"/>
  <c r="AP224" i="1"/>
  <c r="AS224" i="1"/>
  <c r="C227" i="1" l="1"/>
  <c r="AT165" i="1"/>
  <c r="AU165" i="1" s="1"/>
  <c r="AT124" i="1"/>
  <c r="AU124" i="1" s="1"/>
  <c r="AT75" i="1"/>
  <c r="AU75" i="1" s="1"/>
  <c r="AT74" i="1"/>
  <c r="AU74" i="1" s="1"/>
  <c r="AT12" i="1"/>
  <c r="AU12" i="1" s="1"/>
  <c r="AT193" i="1"/>
  <c r="AU193" i="1" s="1"/>
  <c r="AT139" i="1"/>
  <c r="AU139" i="1" s="1"/>
  <c r="AT202" i="1"/>
  <c r="AU202" i="1" s="1"/>
  <c r="AT118" i="1"/>
  <c r="AU118" i="1" s="1"/>
  <c r="AT194" i="1"/>
  <c r="AU194" i="1" s="1"/>
  <c r="AT192" i="1"/>
  <c r="AU192" i="1" s="1"/>
  <c r="AT110" i="1"/>
  <c r="AU110" i="1" s="1"/>
  <c r="AT92" i="1"/>
  <c r="AU92" i="1" s="1"/>
  <c r="AT145" i="1"/>
  <c r="AU145" i="1" s="1"/>
  <c r="AT198" i="1"/>
  <c r="AU198" i="1" s="1"/>
  <c r="AT112" i="1"/>
  <c r="AU112" i="1" s="1"/>
  <c r="AT180" i="1"/>
  <c r="AU180" i="1" s="1"/>
  <c r="AT137" i="1"/>
  <c r="AU137" i="1" s="1"/>
  <c r="AT222" i="1"/>
  <c r="AU222" i="1" s="1"/>
  <c r="AT195" i="1"/>
  <c r="AU195" i="1" s="1"/>
  <c r="AT60" i="1"/>
  <c r="AU60" i="1" s="1"/>
  <c r="AT6" i="1"/>
  <c r="AU6" i="1" s="1"/>
  <c r="AT69" i="1"/>
  <c r="AU69" i="1" s="1"/>
  <c r="AT185" i="1"/>
  <c r="AU185" i="1" s="1"/>
  <c r="AT102" i="1"/>
  <c r="AU102" i="1" s="1"/>
  <c r="AT48" i="1"/>
  <c r="AU48" i="1" s="1"/>
  <c r="AT217" i="1"/>
  <c r="AU217" i="1" s="1"/>
  <c r="AT127" i="1"/>
  <c r="AU127" i="1" s="1"/>
  <c r="AT45" i="1"/>
  <c r="AU45" i="1" s="1"/>
  <c r="AT105" i="1"/>
  <c r="AU105" i="1" s="1"/>
  <c r="AT176" i="1"/>
  <c r="AU176" i="1" s="1"/>
  <c r="AT99" i="1"/>
  <c r="AU99" i="1" s="1"/>
  <c r="AT168" i="1"/>
  <c r="AU168" i="1" s="1"/>
  <c r="AT104" i="1"/>
  <c r="AU104" i="1" s="1"/>
  <c r="AT86" i="1"/>
  <c r="AU86" i="1" s="1"/>
  <c r="AT59" i="1"/>
  <c r="AU59" i="1" s="1"/>
  <c r="AT32" i="1"/>
  <c r="AU32" i="1" s="1"/>
  <c r="AT5" i="1"/>
  <c r="AU5" i="1" s="1"/>
  <c r="AT151" i="1"/>
  <c r="AU151" i="1" s="1"/>
  <c r="AT142" i="1"/>
  <c r="AU142" i="1" s="1"/>
  <c r="AT21" i="1"/>
  <c r="AU21" i="1" s="1"/>
  <c r="AT122" i="1"/>
  <c r="AU122" i="1" s="1"/>
  <c r="AT17" i="1"/>
  <c r="AU17" i="1" s="1"/>
  <c r="AT221" i="1"/>
  <c r="AU221" i="1" s="1"/>
  <c r="AT158" i="1"/>
  <c r="AU158" i="1" s="1"/>
  <c r="AT115" i="1"/>
  <c r="AU115" i="1" s="1"/>
  <c r="AT119" i="1"/>
  <c r="AU119" i="1" s="1"/>
  <c r="AT140" i="1"/>
  <c r="AU140" i="1" s="1"/>
  <c r="AT14" i="1"/>
  <c r="AU14" i="1" s="1"/>
  <c r="AT130" i="1"/>
  <c r="AU130" i="1" s="1"/>
  <c r="AT216" i="1"/>
  <c r="AU216" i="1" s="1"/>
  <c r="AT190" i="1"/>
  <c r="AU190" i="1" s="1"/>
  <c r="AT204" i="1"/>
  <c r="AU204" i="1" s="1"/>
  <c r="AT209" i="1"/>
  <c r="AU209" i="1" s="1"/>
  <c r="AT160" i="1"/>
  <c r="AU160" i="1" s="1"/>
  <c r="AT173" i="1"/>
  <c r="AU173" i="1" s="1"/>
  <c r="AT136" i="1"/>
  <c r="AU136" i="1" s="1"/>
  <c r="AT187" i="1"/>
  <c r="AU187" i="1" s="1"/>
  <c r="AT51" i="1"/>
  <c r="AU51" i="1" s="1"/>
  <c r="AT36" i="1"/>
  <c r="AU36" i="1" s="1"/>
  <c r="AT184" i="1"/>
  <c r="AU184" i="1" s="1"/>
  <c r="AT93" i="1"/>
  <c r="AU93" i="1" s="1"/>
  <c r="AT39" i="1"/>
  <c r="AU39" i="1" s="1"/>
  <c r="AT114" i="1"/>
  <c r="AU114" i="1" s="1"/>
  <c r="AT27" i="1"/>
  <c r="AU27" i="1" s="1"/>
  <c r="AT96" i="1"/>
  <c r="AU96" i="1" s="1"/>
  <c r="AT155" i="1"/>
  <c r="AU155" i="1" s="1"/>
  <c r="AT90" i="1"/>
  <c r="AU90" i="1" s="1"/>
  <c r="AT161" i="1"/>
  <c r="AU161" i="1" s="1"/>
  <c r="AT101" i="1"/>
  <c r="AU101" i="1" s="1"/>
  <c r="AT83" i="1"/>
  <c r="AU83" i="1" s="1"/>
  <c r="AT53" i="1"/>
  <c r="AU53" i="1" s="1"/>
  <c r="AT26" i="1"/>
  <c r="AU26" i="1" s="1"/>
  <c r="AT208" i="1"/>
  <c r="AU208" i="1" s="1"/>
  <c r="AT210" i="1"/>
  <c r="AU210" i="1" s="1"/>
  <c r="AT213" i="1"/>
  <c r="AU213" i="1" s="1"/>
  <c r="AT177" i="1"/>
  <c r="AU177" i="1" s="1"/>
  <c r="AT170" i="1"/>
  <c r="AU170" i="1" s="1"/>
  <c r="AT159" i="1"/>
  <c r="AU159" i="1" s="1"/>
  <c r="AT152" i="1"/>
  <c r="AU152" i="1" s="1"/>
  <c r="AT141" i="1"/>
  <c r="AU141" i="1" s="1"/>
  <c r="AT134" i="1"/>
  <c r="AU134" i="1" s="1"/>
  <c r="AT219" i="1"/>
  <c r="AU219" i="1" s="1"/>
  <c r="AT199" i="1"/>
  <c r="AU199" i="1" s="1"/>
  <c r="AT191" i="1"/>
  <c r="AU191" i="1" s="1"/>
  <c r="AT182" i="1"/>
  <c r="AU182" i="1" s="1"/>
  <c r="AT174" i="1"/>
  <c r="AU174" i="1" s="1"/>
  <c r="AT167" i="1"/>
  <c r="AU167" i="1" s="1"/>
  <c r="AT138" i="1"/>
  <c r="AU138" i="1" s="1"/>
  <c r="AT131" i="1"/>
  <c r="AU131" i="1" s="1"/>
  <c r="AT125" i="1"/>
  <c r="AU125" i="1" s="1"/>
  <c r="AT109" i="1"/>
  <c r="AU109" i="1" s="1"/>
  <c r="AT106" i="1"/>
  <c r="AU106" i="1" s="1"/>
  <c r="AT103" i="1"/>
  <c r="AU103" i="1" s="1"/>
  <c r="AT100" i="1"/>
  <c r="AU100" i="1" s="1"/>
  <c r="AT97" i="1"/>
  <c r="AU97" i="1" s="1"/>
  <c r="AT94" i="1"/>
  <c r="AU94" i="1" s="1"/>
  <c r="AT91" i="1"/>
  <c r="AU91" i="1" s="1"/>
  <c r="AT88" i="1"/>
  <c r="AU88" i="1" s="1"/>
  <c r="AT85" i="1"/>
  <c r="AU85" i="1" s="1"/>
  <c r="AT82" i="1"/>
  <c r="AU82" i="1" s="1"/>
  <c r="AT79" i="1"/>
  <c r="AU79" i="1" s="1"/>
  <c r="AT76" i="1"/>
  <c r="AU76" i="1" s="1"/>
  <c r="AT73" i="1"/>
  <c r="AU73" i="1" s="1"/>
  <c r="AT70" i="1"/>
  <c r="AU70" i="1" s="1"/>
  <c r="AT205" i="1"/>
  <c r="AU205" i="1" s="1"/>
  <c r="AT196" i="1"/>
  <c r="AU196" i="1" s="1"/>
  <c r="AT188" i="1"/>
  <c r="AU188" i="1" s="1"/>
  <c r="AT179" i="1"/>
  <c r="AU179" i="1" s="1"/>
  <c r="AT150" i="1"/>
  <c r="AU150" i="1" s="1"/>
  <c r="AT143" i="1"/>
  <c r="AU143" i="1" s="1"/>
  <c r="AT120" i="1"/>
  <c r="AU120" i="1" s="1"/>
  <c r="AT116" i="1"/>
  <c r="AU116" i="1" s="1"/>
  <c r="AT203" i="1"/>
  <c r="AU203" i="1" s="1"/>
  <c r="AT186" i="1"/>
  <c r="AU186" i="1" s="1"/>
  <c r="AT156" i="1"/>
  <c r="AU156" i="1" s="1"/>
  <c r="AT149" i="1"/>
  <c r="AU149" i="1" s="1"/>
  <c r="AT123" i="1"/>
  <c r="AU123" i="1" s="1"/>
  <c r="AT153" i="1"/>
  <c r="AU153" i="1" s="1"/>
  <c r="AT117" i="1"/>
  <c r="AU117" i="1" s="1"/>
  <c r="AT146" i="1"/>
  <c r="AU146" i="1" s="1"/>
  <c r="AT67" i="1"/>
  <c r="AU67" i="1" s="1"/>
  <c r="AT58" i="1"/>
  <c r="AU58" i="1" s="1"/>
  <c r="AT49" i="1"/>
  <c r="AU49" i="1" s="1"/>
  <c r="AT40" i="1"/>
  <c r="AU40" i="1" s="1"/>
  <c r="AT31" i="1"/>
  <c r="AU31" i="1" s="1"/>
  <c r="AT22" i="1"/>
  <c r="AU22" i="1" s="1"/>
  <c r="AT13" i="1"/>
  <c r="AU13" i="1" s="1"/>
  <c r="AT4" i="1"/>
  <c r="AU4" i="1" s="1"/>
  <c r="AT223" i="1"/>
  <c r="AU223" i="1" s="1"/>
  <c r="AT55" i="1"/>
  <c r="AU55" i="1" s="1"/>
  <c r="AT37" i="1"/>
  <c r="AU37" i="1" s="1"/>
  <c r="AT28" i="1"/>
  <c r="AU28" i="1" s="1"/>
  <c r="AT19" i="1"/>
  <c r="AU19" i="1" s="1"/>
  <c r="AT10" i="1"/>
  <c r="AU10" i="1" s="1"/>
  <c r="AT64" i="1"/>
  <c r="AU64" i="1" s="1"/>
  <c r="AT113" i="1"/>
  <c r="AU113" i="1" s="1"/>
  <c r="AT80" i="1"/>
  <c r="AU80" i="1" s="1"/>
  <c r="AT71" i="1"/>
  <c r="AU71" i="1" s="1"/>
  <c r="AT65" i="1"/>
  <c r="AU65" i="1" s="1"/>
  <c r="AT61" i="1"/>
  <c r="AU61" i="1" s="1"/>
  <c r="AT56" i="1"/>
  <c r="AU56" i="1" s="1"/>
  <c r="AT52" i="1"/>
  <c r="AU52" i="1" s="1"/>
  <c r="AT47" i="1"/>
  <c r="AU47" i="1" s="1"/>
  <c r="AT43" i="1"/>
  <c r="AU43" i="1" s="1"/>
  <c r="AT38" i="1"/>
  <c r="AU38" i="1" s="1"/>
  <c r="AT34" i="1"/>
  <c r="AU34" i="1" s="1"/>
  <c r="AT29" i="1"/>
  <c r="AU29" i="1" s="1"/>
  <c r="AT25" i="1"/>
  <c r="AU25" i="1" s="1"/>
  <c r="AT20" i="1"/>
  <c r="AU20" i="1" s="1"/>
  <c r="AT16" i="1"/>
  <c r="AU16" i="1" s="1"/>
  <c r="AT11" i="1"/>
  <c r="AU11" i="1" s="1"/>
  <c r="AT7" i="1"/>
  <c r="AU7" i="1" s="1"/>
  <c r="AT46" i="1"/>
  <c r="AU46" i="1" s="1"/>
  <c r="AT78" i="1"/>
  <c r="AU78" i="1" s="1"/>
  <c r="AT135" i="1"/>
  <c r="AU135" i="1" s="1"/>
  <c r="AT133" i="1"/>
  <c r="AU133" i="1" s="1"/>
  <c r="AT163" i="1"/>
  <c r="AU163" i="1" s="1"/>
  <c r="AT148" i="1"/>
  <c r="AU148" i="1" s="1"/>
  <c r="AT197" i="1"/>
  <c r="AU197" i="1" s="1"/>
  <c r="AT24" i="1"/>
  <c r="AU24" i="1" s="1"/>
  <c r="AT68" i="1"/>
  <c r="AU68" i="1" s="1"/>
  <c r="AT169" i="1"/>
  <c r="AU169" i="1" s="1"/>
  <c r="AT181" i="1"/>
  <c r="AU181" i="1" s="1"/>
  <c r="AT121" i="1"/>
  <c r="AU121" i="1" s="1"/>
  <c r="AT172" i="1"/>
  <c r="AU172" i="1" s="1"/>
  <c r="AT129" i="1"/>
  <c r="AU129" i="1" s="1"/>
  <c r="AT157" i="1"/>
  <c r="AU157" i="1" s="1"/>
  <c r="AT178" i="1"/>
  <c r="AU178" i="1" s="1"/>
  <c r="AT42" i="1"/>
  <c r="AU42" i="1" s="1"/>
  <c r="AT18" i="1"/>
  <c r="AU18" i="1" s="1"/>
  <c r="AT164" i="1"/>
  <c r="AU164" i="1" s="1"/>
  <c r="AT84" i="1"/>
  <c r="AU84" i="1" s="1"/>
  <c r="AT30" i="1"/>
  <c r="AU30" i="1" s="1"/>
  <c r="AT87" i="1"/>
  <c r="AU87" i="1" s="1"/>
  <c r="AT9" i="1"/>
  <c r="AU9" i="1" s="1"/>
  <c r="AT54" i="1"/>
  <c r="AU54" i="1" s="1"/>
  <c r="AT154" i="1"/>
  <c r="AU154" i="1" s="1"/>
  <c r="AT81" i="1"/>
  <c r="AU81" i="1" s="1"/>
  <c r="AT132" i="1"/>
  <c r="AU132" i="1" s="1"/>
  <c r="AT98" i="1"/>
  <c r="AU98" i="1" s="1"/>
  <c r="AT77" i="1"/>
  <c r="AU77" i="1" s="1"/>
  <c r="AT50" i="1"/>
  <c r="AU50" i="1" s="1"/>
  <c r="AT23" i="1"/>
  <c r="AU23" i="1" s="1"/>
  <c r="AT215" i="1"/>
  <c r="AU215" i="1" s="1"/>
  <c r="AT166" i="1"/>
  <c r="AU166" i="1" s="1"/>
  <c r="AT206" i="1"/>
  <c r="AU206" i="1" s="1"/>
  <c r="AT33" i="1"/>
  <c r="AU33" i="1" s="1"/>
  <c r="AT162" i="1"/>
  <c r="AU162" i="1" s="1"/>
  <c r="AT220" i="1"/>
  <c r="AU220" i="1" s="1"/>
  <c r="AT211" i="1"/>
  <c r="AU211" i="1" s="1"/>
  <c r="AT72" i="1"/>
  <c r="AU72" i="1" s="1"/>
  <c r="AT200" i="1"/>
  <c r="AU200" i="1" s="1"/>
  <c r="AT95" i="1"/>
  <c r="AU95" i="1" s="1"/>
  <c r="AT44" i="1"/>
  <c r="AU44" i="1" s="1"/>
  <c r="AT126" i="1"/>
  <c r="AU126" i="1" s="1"/>
  <c r="AT41" i="1"/>
  <c r="AU41" i="1" s="1"/>
  <c r="AT189" i="1"/>
  <c r="AU189" i="1" s="1"/>
  <c r="AT144" i="1"/>
  <c r="AU144" i="1" s="1"/>
  <c r="AT175" i="1"/>
  <c r="AU175" i="1" s="1"/>
  <c r="AT15" i="1"/>
  <c r="AU15" i="1" s="1"/>
  <c r="AT128" i="1"/>
  <c r="AU128" i="1" s="1"/>
  <c r="AT111" i="1"/>
  <c r="AU111" i="1" s="1"/>
  <c r="AT66" i="1"/>
  <c r="AU66" i="1" s="1"/>
  <c r="AT3" i="1"/>
  <c r="AU3" i="1" s="1"/>
  <c r="AT171" i="1"/>
  <c r="AU171" i="1" s="1"/>
  <c r="AT63" i="1"/>
  <c r="AU63" i="1" s="1"/>
  <c r="AT57" i="1"/>
  <c r="AU57" i="1" s="1"/>
  <c r="AT201" i="1"/>
  <c r="AU201" i="1" s="1"/>
  <c r="AT108" i="1"/>
  <c r="AU108" i="1" s="1"/>
  <c r="AT147" i="1"/>
  <c r="AU147" i="1" s="1"/>
  <c r="AT214" i="1"/>
  <c r="AU214" i="1" s="1"/>
  <c r="AT183" i="1"/>
  <c r="AU183" i="1" s="1"/>
  <c r="AT107" i="1"/>
  <c r="AU107" i="1" s="1"/>
  <c r="AT89" i="1"/>
  <c r="AU89" i="1" s="1"/>
  <c r="AT62" i="1"/>
  <c r="AU62" i="1" s="1"/>
  <c r="AT35" i="1"/>
  <c r="AU35" i="1" s="1"/>
  <c r="AT8" i="1"/>
  <c r="AU8" i="1" s="1"/>
  <c r="AT224" i="1" l="1"/>
  <c r="AU224" i="1"/>
</calcChain>
</file>

<file path=xl/sharedStrings.xml><?xml version="1.0" encoding="utf-8"?>
<sst xmlns="http://schemas.openxmlformats.org/spreadsheetml/2006/main" count="1727" uniqueCount="288">
  <si>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</si>
  <si>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</si>
  <si>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</si>
  <si>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</si>
  <si>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</si>
  <si>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</si>
  <si>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</si>
  <si>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</si>
  <si>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</si>
  <si>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</si>
  <si>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</si>
  <si>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</si>
  <si>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</si>
  <si>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</si>
  <si>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</si>
  <si>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</si>
  <si>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</si>
  <si>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</si>
  <si>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</si>
  <si>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</si>
  <si>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</si>
  <si>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</si>
  <si>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</si>
  <si>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</si>
  <si>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</si>
  <si>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</si>
  <si>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</si>
  <si>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</si>
  <si>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</si>
  <si>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</si>
  <si>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</si>
  <si>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</si>
  <si>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</si>
  <si>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</si>
  <si>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</si>
  <si>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</si>
  <si>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</si>
  <si>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</si>
  <si>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</si>
  <si>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</si>
  <si>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</si>
  <si>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</si>
  <si>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</si>
  <si>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</si>
  <si>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</si>
  <si>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</si>
  <si>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</si>
  <si>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</si>
  <si>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</si>
  <si>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CR 62 SW</t>
  </si>
  <si>
    <t>NWSW</t>
  </si>
  <si>
    <t>25</t>
  </si>
  <si>
    <t>120</t>
  </si>
  <si>
    <t>41</t>
  </si>
  <si>
    <t>SWNW</t>
  </si>
  <si>
    <t>SENW</t>
  </si>
  <si>
    <t>26</t>
  </si>
  <si>
    <t>SENE</t>
  </si>
  <si>
    <t>SWNE</t>
  </si>
  <si>
    <t>NWSE</t>
  </si>
  <si>
    <t>NESE</t>
  </si>
  <si>
    <t>NESW</t>
  </si>
  <si>
    <t>100TH ST SW</t>
  </si>
  <si>
    <t>SWSW</t>
  </si>
  <si>
    <t>19</t>
  </si>
  <si>
    <t>40</t>
  </si>
  <si>
    <t>SESE</t>
  </si>
  <si>
    <t>23</t>
  </si>
  <si>
    <t>SWSE</t>
  </si>
  <si>
    <t>SESW</t>
  </si>
  <si>
    <t>24</t>
  </si>
  <si>
    <t>NWNW</t>
  </si>
  <si>
    <t>NENW</t>
  </si>
  <si>
    <t>NWNE</t>
  </si>
  <si>
    <t>NENE</t>
  </si>
  <si>
    <t>30</t>
  </si>
  <si>
    <t>18-0027-000</t>
  </si>
  <si>
    <t>CARRUTH REV TRUST AGREE/JUDITH</t>
  </si>
  <si>
    <t>930 70TH STREET SW</t>
  </si>
  <si>
    <t>DANVERS MN 56231</t>
  </si>
  <si>
    <t>6</t>
  </si>
  <si>
    <t>18-0028-000</t>
  </si>
  <si>
    <t>OLSON/THOMAS/FARMS FLP</t>
  </si>
  <si>
    <t>738 100TH AVENUE SW</t>
  </si>
  <si>
    <t>18-0029-000</t>
  </si>
  <si>
    <t>O'LEARY FARMS INC./MICHAEL</t>
  </si>
  <si>
    <t>875 70TH STREET SW</t>
  </si>
  <si>
    <t>18-0030-000</t>
  </si>
  <si>
    <t>18-0031-000</t>
  </si>
  <si>
    <t>LYE/RODNEY/&amp; DIANE DIETER</t>
  </si>
  <si>
    <t>775 70TH STREET SW</t>
  </si>
  <si>
    <t>18-0032-000</t>
  </si>
  <si>
    <t>LYE/RODNEY A &amp; SANDRA</t>
  </si>
  <si>
    <t>775 70TH ST SW</t>
  </si>
  <si>
    <t>7</t>
  </si>
  <si>
    <t>18-0033-000</t>
  </si>
  <si>
    <t>18-0033-100</t>
  </si>
  <si>
    <t>18-0034-000</t>
  </si>
  <si>
    <t>OLSON/KRISTEN/FARMS FLP</t>
  </si>
  <si>
    <t>740 100TH AVENUE SW</t>
  </si>
  <si>
    <t>18-0036-000</t>
  </si>
  <si>
    <t>VOORHEES/LEONARD G/IRR TRUST &amp;</t>
  </si>
  <si>
    <t>775 70TH AVE SW</t>
  </si>
  <si>
    <t>18-0095-000</t>
  </si>
  <si>
    <t>18</t>
  </si>
  <si>
    <t>18-0096-000</t>
  </si>
  <si>
    <t>KALISCH/KECIA/ETAL</t>
  </si>
  <si>
    <t>26555 W TIMBERHILL ROAD</t>
  </si>
  <si>
    <t>ZIMMERMAN MN 55398</t>
  </si>
  <si>
    <t>18-0097-000</t>
  </si>
  <si>
    <t>18-0098-000</t>
  </si>
  <si>
    <t>GOLDEN/ADAM</t>
  </si>
  <si>
    <t>1440 OREGON AVENUE</t>
  </si>
  <si>
    <t>BENSON MN 56215</t>
  </si>
  <si>
    <t>18-0099-000</t>
  </si>
  <si>
    <t>OLSON/SHERMAN &amp; ANNE/REV LIV T</t>
  </si>
  <si>
    <t>18-0100-000</t>
  </si>
  <si>
    <t>ECKLUND/EUGENE D/FAM TRUST</t>
  </si>
  <si>
    <t>5367 MINNEHAHA AVENUE APT 402</t>
  </si>
  <si>
    <t>MINNEAPOLIS MN 55417</t>
  </si>
  <si>
    <t>18-0101-000</t>
  </si>
  <si>
    <t>OLSON/GERALD L &amp; MARJORIE</t>
  </si>
  <si>
    <t>602 MARYSLAND AVENUE</t>
  </si>
  <si>
    <t>18-0101-100</t>
  </si>
  <si>
    <t>18-0102-000</t>
  </si>
  <si>
    <t>WARDIN/J ROBERT</t>
  </si>
  <si>
    <t>16306 HUNTER PLACE</t>
  </si>
  <si>
    <t>LEESBURG VA 20176</t>
  </si>
  <si>
    <t>18-0152-000</t>
  </si>
  <si>
    <t>18-0153-000</t>
  </si>
  <si>
    <t>OLSON/KENNETH &amp; CAROL/REV TRST</t>
  </si>
  <si>
    <t>6025 100TH AVENUE NW</t>
  </si>
  <si>
    <t>MILAN MN 56262</t>
  </si>
  <si>
    <t>18-0155-000</t>
  </si>
  <si>
    <t>SANDVEN/JOHN</t>
  </si>
  <si>
    <t>1185 80TH AVENUE SW</t>
  </si>
  <si>
    <t>21-0001-000</t>
  </si>
  <si>
    <t>MUEHLBAUER/RAYMOND &amp; KATHRYN</t>
  </si>
  <si>
    <t>610 80TH AVENUE SW</t>
  </si>
  <si>
    <t>1</t>
  </si>
  <si>
    <t>21-0001-100</t>
  </si>
  <si>
    <t>JTC INC</t>
  </si>
  <si>
    <t>932 70TH STREET SW</t>
  </si>
  <si>
    <t>21-0002-000</t>
  </si>
  <si>
    <t>21-0005-000</t>
  </si>
  <si>
    <t>O'LEARY FARMS/W.K./INC</t>
  </si>
  <si>
    <t>870 70TH STREET SW</t>
  </si>
  <si>
    <t>21-0005-100</t>
  </si>
  <si>
    <t>21-0007-000</t>
  </si>
  <si>
    <t>CARRUTH FARMS INC</t>
  </si>
  <si>
    <t>934 70TH STREET SW</t>
  </si>
  <si>
    <t>21-0008-000</t>
  </si>
  <si>
    <t>21-0008-100</t>
  </si>
  <si>
    <t>21-0048-000</t>
  </si>
  <si>
    <t>10</t>
  </si>
  <si>
    <t>21-0048-200</t>
  </si>
  <si>
    <t>BARTLETT/PAUL J &amp; REBECCA R</t>
  </si>
  <si>
    <t>8611 MISTY BLUE CIRCLE</t>
  </si>
  <si>
    <t>LINCOLN NE 68505</t>
  </si>
  <si>
    <t>21-0049-000</t>
  </si>
  <si>
    <t>O'LEARY FARMS INC/WK</t>
  </si>
  <si>
    <t>11</t>
  </si>
  <si>
    <t>21-0050-000</t>
  </si>
  <si>
    <t>J &amp; J FARMS INC</t>
  </si>
  <si>
    <t>995 70TH STREET SW</t>
  </si>
  <si>
    <t>21-0051-000</t>
  </si>
  <si>
    <t>O'LEARY/WILLIAM</t>
  </si>
  <si>
    <t>870 70TH ST SW</t>
  </si>
  <si>
    <t>21-0051-100</t>
  </si>
  <si>
    <t>21-0052-000</t>
  </si>
  <si>
    <t>21-0053-000</t>
  </si>
  <si>
    <t>12</t>
  </si>
  <si>
    <t>21-0054-000</t>
  </si>
  <si>
    <t>21-0054-100</t>
  </si>
  <si>
    <t>O'LEARY/THOMAS &amp; STEPHANIE</t>
  </si>
  <si>
    <t>21-0055-000</t>
  </si>
  <si>
    <t>ERICKSON/GLEN J</t>
  </si>
  <si>
    <t>925 90TH ST SW</t>
  </si>
  <si>
    <t>21-0056-000</t>
  </si>
  <si>
    <t>EVENSON/KENT D &amp; CYNTHIA H</t>
  </si>
  <si>
    <t>1045 40TH AVENUE SW</t>
  </si>
  <si>
    <t>21-0057-000</t>
  </si>
  <si>
    <t>GOLDEN/JUSTIN</t>
  </si>
  <si>
    <t>323 EAST SNELLING AVENUE</t>
  </si>
  <si>
    <t>APPLETON MN 56208</t>
  </si>
  <si>
    <t>21-0057-050</t>
  </si>
  <si>
    <t>21-0057-100</t>
  </si>
  <si>
    <t>GOLDEN/JUSTIN &amp; ADRIAN</t>
  </si>
  <si>
    <t>21-0058-000</t>
  </si>
  <si>
    <t>GOLDEN/DARIN</t>
  </si>
  <si>
    <t>835 80TH STREET SW</t>
  </si>
  <si>
    <t>13</t>
  </si>
  <si>
    <t>21-0059-000</t>
  </si>
  <si>
    <t>MUFFLEY/JULIE/ETAL</t>
  </si>
  <si>
    <t>8749 BREEZY CIRCLE NW</t>
  </si>
  <si>
    <t>ALEXANDRIA MN 56308</t>
  </si>
  <si>
    <t>21-0059-100</t>
  </si>
  <si>
    <t>FISK PROPERTIES INC</t>
  </si>
  <si>
    <t>2131 GRANDVIEW BLVD</t>
  </si>
  <si>
    <t>MOUND MN 55364</t>
  </si>
  <si>
    <t>21-0060-000</t>
  </si>
  <si>
    <t>21-0061-000</t>
  </si>
  <si>
    <t>FRAGODT/GARY &amp; RODNEY</t>
  </si>
  <si>
    <t>10173 NORTH ATHENIA DRIVE</t>
  </si>
  <si>
    <t>21-0062-000</t>
  </si>
  <si>
    <t>CARRUTH/JOHN &amp; CYNTHIA/TRUST</t>
  </si>
  <si>
    <t>14</t>
  </si>
  <si>
    <t>21-0062-100</t>
  </si>
  <si>
    <t>WEST BANK LUTH CEMETARY ASSN</t>
  </si>
  <si>
    <t>610 13TH STREET NORTH</t>
  </si>
  <si>
    <t>21-0063-000</t>
  </si>
  <si>
    <t>OLSON/RUSSELL A &amp; DEBRA K</t>
  </si>
  <si>
    <t>835 100TH AVE SW</t>
  </si>
  <si>
    <t>21-0064-000</t>
  </si>
  <si>
    <t>21-0065-000</t>
  </si>
  <si>
    <t>AARHUS/GERALD</t>
  </si>
  <si>
    <t>895 100TH AVE SW</t>
  </si>
  <si>
    <t>21-0066-000</t>
  </si>
  <si>
    <t>21-0066-100</t>
  </si>
  <si>
    <t>BURGESS/EILEEN M &amp; TIMOTHY R</t>
  </si>
  <si>
    <t>926 90TH ST SW</t>
  </si>
  <si>
    <t>21-0067-000</t>
  </si>
  <si>
    <t>KRAJEWSKI/JOYELLEN</t>
  </si>
  <si>
    <t>511 17TH STREET NORTH</t>
  </si>
  <si>
    <t>15</t>
  </si>
  <si>
    <t>21-0071-000</t>
  </si>
  <si>
    <t>21-0072-000</t>
  </si>
  <si>
    <t>STYRBICKY/KENNETH &amp; LINDA</t>
  </si>
  <si>
    <t>870 100TH AVE SW</t>
  </si>
  <si>
    <t>21-0073-000</t>
  </si>
  <si>
    <t>WEST BANK TOWNSHIP</t>
  </si>
  <si>
    <t>870 100TH AVENUE SW</t>
  </si>
  <si>
    <t>21-0120-000</t>
  </si>
  <si>
    <t>21-0121-000</t>
  </si>
  <si>
    <t>21-0122-000</t>
  </si>
  <si>
    <t>BARDUSON FARM CORP</t>
  </si>
  <si>
    <t>1075 90TH AVENUE SW</t>
  </si>
  <si>
    <t>21-0123-000</t>
  </si>
  <si>
    <t>HUGHES/JESSE</t>
  </si>
  <si>
    <t>975 100TH AVENUE SW</t>
  </si>
  <si>
    <t>21-0124-000</t>
  </si>
  <si>
    <t>21-0125-000</t>
  </si>
  <si>
    <t>21-0125-100</t>
  </si>
  <si>
    <t>HUGHES/JESSE P &amp; JODI</t>
  </si>
  <si>
    <t>21-0126-000</t>
  </si>
  <si>
    <t>SYLTE/ALYN &amp; DIANE</t>
  </si>
  <si>
    <t>1705 DENFIELD DR</t>
  </si>
  <si>
    <t>21-0126-100</t>
  </si>
  <si>
    <t>21-0127-000</t>
  </si>
  <si>
    <t>21-0128-000</t>
  </si>
  <si>
    <t>21-0129-000</t>
  </si>
  <si>
    <t>FAGEN FARMS LLP</t>
  </si>
  <si>
    <t>PO BOX D</t>
  </si>
  <si>
    <t>GRANITE FALLS MN 56241</t>
  </si>
  <si>
    <t>21-0130-000</t>
  </si>
  <si>
    <t>ERICKSON/JEFFREY J &amp; KRISTE L</t>
  </si>
  <si>
    <t>8060 90TH AVENUE NW</t>
  </si>
  <si>
    <t>21-0132-000</t>
  </si>
  <si>
    <t>ERICKSON/JEFFREY JEROME</t>
  </si>
  <si>
    <t>21-0133-100</t>
  </si>
  <si>
    <t>ERICKSON/DYLAN</t>
  </si>
  <si>
    <t>21-0135-000</t>
  </si>
  <si>
    <t>21-0136-000</t>
  </si>
  <si>
    <t>MADDEN/MATTHEW J &amp; JANELLE I</t>
  </si>
  <si>
    <t>910 105TH STREET SW</t>
  </si>
  <si>
    <t>21-0136-100</t>
  </si>
  <si>
    <t>21-0137-000</t>
  </si>
  <si>
    <t>21-0138-000</t>
  </si>
  <si>
    <t>TORGELSON FAMILY TRUST</t>
  </si>
  <si>
    <t>1150 80TH STREET SW</t>
  </si>
  <si>
    <t>21-0143-000</t>
  </si>
  <si>
    <t>JONES/MARIANNE/ETAL</t>
  </si>
  <si>
    <t>1075 100TH AVENUE SW</t>
  </si>
  <si>
    <t>70TH ST SW</t>
  </si>
  <si>
    <t>80TH AVE SW</t>
  </si>
  <si>
    <t>80TH ST SW</t>
  </si>
  <si>
    <t>90TH AVE SW</t>
  </si>
  <si>
    <t>CR 10 SW</t>
  </si>
  <si>
    <t>CR 17 SW</t>
  </si>
  <si>
    <t>CR 6 SW</t>
  </si>
  <si>
    <t>TOTAL WATERSHED ACRES:</t>
  </si>
  <si>
    <t>SWIFT CTY RDS</t>
  </si>
  <si>
    <t>SWENODA TWP RDS</t>
  </si>
  <si>
    <t>WEST BANK TWP RDS</t>
  </si>
  <si>
    <t>P.O. BOX 241, 1635 HOBAN AVENUE</t>
  </si>
  <si>
    <t>SWENODA TWP C/O LAURIE GOLDEN 660 110 STREET SW</t>
  </si>
  <si>
    <t>CITRUS SPRINGS FL 34434</t>
  </si>
  <si>
    <t>WEST BANK TWP C/O LINDA STRYBICKY 870 100TH AVENUE 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</si>
</sst>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2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7"/>
  <sheetViews>
    <sheetView tabSelected="1" workbookViewId="0">
      <pane xSplit="2" ySplit="2" topLeftCell="AH217" activePane="bottomRight" state="frozen"/>
      <selection pane="topRight" activeCell="C1" sqref="C1"/>
      <selection pane="bottomLeft" activeCell="A3" sqref="A3"/>
      <selection pane="bottomRight" activeCell="AU76" sqref="AU76:AU79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customWidth="1"/>
    <col min="32" max="32" width="17.6640625" style="5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hidden="1" customWidth="1"/>
    <col min="42" max="42" width="17.6640625" style="5" hidden="1" customWidth="1"/>
    <col min="43" max="43" width="17.6640625" style="2" customWidth="1"/>
    <col min="44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3327.6</v>
      </c>
      <c r="AN1" s="5">
        <v>5546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73</v>
      </c>
      <c r="F3" s="1" t="s">
        <v>80</v>
      </c>
      <c r="G3" s="1" t="s">
        <v>52</v>
      </c>
      <c r="H3" s="1" t="s">
        <v>65</v>
      </c>
      <c r="I3" s="2">
        <v>81.528445558599998</v>
      </c>
      <c r="J3" s="2">
        <v>39.08</v>
      </c>
      <c r="K3" s="2">
        <f t="shared" ref="K3:K66" si="0">SUM(N3,P3,R3,T3,V3,X3,Z3,AB3,AE3,AG3,AI3)</f>
        <v>0.34</v>
      </c>
      <c r="L3" s="2">
        <f t="shared" ref="L3:L66" si="1">SUM(M3,AD3,AK3,AM3,AO3,AQ3,AR3)</f>
        <v>0</v>
      </c>
      <c r="T3" s="8">
        <v>0.34</v>
      </c>
      <c r="U3" s="5">
        <v>101.9235</v>
      </c>
      <c r="AK3" s="32"/>
      <c r="AL3" s="33" t="str">
        <f t="shared" ref="AL3:AL40" si="2">IF(AK3&gt;0,AK3*$AL$1,"")</f>
        <v/>
      </c>
      <c r="AM3" s="32"/>
      <c r="AN3" s="33" t="str">
        <f t="shared" ref="AN3:AN40" si="3">IF(AM3&gt;0,AM3*$AN$1,"")</f>
        <v/>
      </c>
      <c r="AO3" s="34"/>
      <c r="AP3" s="33" t="str">
        <f t="shared" ref="AP3:AP40" si="4">IF(AO3&gt;0,AO3*$AP$1,"")</f>
        <v/>
      </c>
      <c r="AQ3" s="34"/>
      <c r="AS3" s="5">
        <f t="shared" ref="AS3:AS66" si="5">SUM(O3,Q3,S3,U3,W3,Y3,AA3,AC3,AF3,AH3,AJ3)</f>
        <v>101.9235</v>
      </c>
      <c r="AT3" s="11">
        <f t="shared" ref="AT3:AT66" si="6">(AS3/$AS$224)*100</f>
        <v>1.3518852866419248E-3</v>
      </c>
      <c r="AU3" s="5">
        <f t="shared" ref="AU3:AU40" si="7">(AT3/100)*$AU$1</f>
        <v>1.3518852866419246</v>
      </c>
    </row>
    <row r="4" spans="1:47" x14ac:dyDescent="0.3">
      <c r="A4" s="1" t="s">
        <v>81</v>
      </c>
      <c r="B4" s="1" t="s">
        <v>82</v>
      </c>
      <c r="C4" s="1" t="s">
        <v>83</v>
      </c>
      <c r="D4" s="1" t="s">
        <v>79</v>
      </c>
      <c r="E4" s="1" t="s">
        <v>58</v>
      </c>
      <c r="F4" s="1" t="s">
        <v>80</v>
      </c>
      <c r="G4" s="1" t="s">
        <v>52</v>
      </c>
      <c r="H4" s="1" t="s">
        <v>65</v>
      </c>
      <c r="I4" s="2">
        <v>80.002044441099997</v>
      </c>
      <c r="J4" s="2">
        <v>40.01</v>
      </c>
      <c r="K4" s="2">
        <f t="shared" si="0"/>
        <v>2.86</v>
      </c>
      <c r="L4" s="2">
        <f t="shared" si="1"/>
        <v>0</v>
      </c>
      <c r="R4" s="7">
        <v>2.86</v>
      </c>
      <c r="S4" s="5">
        <v>2857.855</v>
      </c>
      <c r="AK4" s="32"/>
      <c r="AL4" s="33" t="str">
        <f t="shared" si="2"/>
        <v/>
      </c>
      <c r="AM4" s="32"/>
      <c r="AN4" s="33" t="str">
        <f t="shared" si="3"/>
        <v/>
      </c>
      <c r="AO4" s="34"/>
      <c r="AP4" s="33" t="str">
        <f t="shared" si="4"/>
        <v/>
      </c>
      <c r="AQ4" s="34"/>
      <c r="AS4" s="5">
        <f t="shared" si="5"/>
        <v>2857.855</v>
      </c>
      <c r="AT4" s="11">
        <f t="shared" si="6"/>
        <v>3.7905803135253963E-2</v>
      </c>
      <c r="AU4" s="5">
        <f t="shared" si="7"/>
        <v>37.905803135253961</v>
      </c>
    </row>
    <row r="5" spans="1:47" x14ac:dyDescent="0.3">
      <c r="A5" s="1" t="s">
        <v>84</v>
      </c>
      <c r="B5" s="1" t="s">
        <v>85</v>
      </c>
      <c r="C5" s="1" t="s">
        <v>86</v>
      </c>
      <c r="D5" s="1" t="s">
        <v>79</v>
      </c>
      <c r="E5" s="1" t="s">
        <v>71</v>
      </c>
      <c r="F5" s="1" t="s">
        <v>80</v>
      </c>
      <c r="G5" s="1" t="s">
        <v>52</v>
      </c>
      <c r="H5" s="1" t="s">
        <v>65</v>
      </c>
      <c r="I5" s="2">
        <v>142.26122657499999</v>
      </c>
      <c r="J5" s="2">
        <v>28.48</v>
      </c>
      <c r="K5" s="2">
        <f t="shared" si="0"/>
        <v>5.98</v>
      </c>
      <c r="L5" s="2">
        <f t="shared" si="1"/>
        <v>0</v>
      </c>
      <c r="R5" s="7">
        <v>3.18</v>
      </c>
      <c r="S5" s="5">
        <v>3177.6149999999998</v>
      </c>
      <c r="T5" s="8">
        <v>2.8</v>
      </c>
      <c r="U5" s="5">
        <v>839.37</v>
      </c>
      <c r="AK5" s="32"/>
      <c r="AL5" s="33" t="str">
        <f t="shared" si="2"/>
        <v/>
      </c>
      <c r="AM5" s="32"/>
      <c r="AN5" s="33" t="str">
        <f t="shared" si="3"/>
        <v/>
      </c>
      <c r="AO5" s="34"/>
      <c r="AP5" s="33" t="str">
        <f t="shared" si="4"/>
        <v/>
      </c>
      <c r="AQ5" s="34"/>
      <c r="AS5" s="5">
        <f t="shared" si="5"/>
        <v>4016.9849999999997</v>
      </c>
      <c r="AT5" s="11">
        <f t="shared" si="6"/>
        <v>5.328018482647584E-2</v>
      </c>
      <c r="AU5" s="5">
        <f t="shared" si="7"/>
        <v>53.280184826475839</v>
      </c>
    </row>
    <row r="6" spans="1:47" x14ac:dyDescent="0.3">
      <c r="A6" s="1" t="s">
        <v>84</v>
      </c>
      <c r="B6" s="1" t="s">
        <v>85</v>
      </c>
      <c r="C6" s="1" t="s">
        <v>86</v>
      </c>
      <c r="D6" s="1" t="s">
        <v>79</v>
      </c>
      <c r="E6" s="1" t="s">
        <v>72</v>
      </c>
      <c r="F6" s="1" t="s">
        <v>80</v>
      </c>
      <c r="G6" s="1" t="s">
        <v>52</v>
      </c>
      <c r="H6" s="1" t="s">
        <v>65</v>
      </c>
      <c r="I6" s="2">
        <v>142.26122657499999</v>
      </c>
      <c r="J6" s="2">
        <v>39.85</v>
      </c>
      <c r="K6" s="2">
        <f t="shared" si="0"/>
        <v>18.95</v>
      </c>
      <c r="L6" s="2">
        <f t="shared" si="1"/>
        <v>0</v>
      </c>
      <c r="R6" s="7">
        <v>18.36</v>
      </c>
      <c r="S6" s="5">
        <v>18346.23</v>
      </c>
      <c r="T6" s="8">
        <v>0.59</v>
      </c>
      <c r="U6" s="5">
        <v>176.86725000000001</v>
      </c>
      <c r="AK6" s="32"/>
      <c r="AL6" s="33" t="str">
        <f t="shared" si="2"/>
        <v/>
      </c>
      <c r="AM6" s="32"/>
      <c r="AN6" s="33" t="str">
        <f t="shared" si="3"/>
        <v/>
      </c>
      <c r="AO6" s="34"/>
      <c r="AP6" s="33" t="str">
        <f t="shared" si="4"/>
        <v/>
      </c>
      <c r="AQ6" s="34"/>
      <c r="AS6" s="5">
        <f t="shared" si="5"/>
        <v>18523.097249999999</v>
      </c>
      <c r="AT6" s="11">
        <f t="shared" si="6"/>
        <v>0.24568527018118974</v>
      </c>
      <c r="AU6" s="5">
        <f t="shared" si="7"/>
        <v>245.68527018118974</v>
      </c>
    </row>
    <row r="7" spans="1:47" x14ac:dyDescent="0.3">
      <c r="A7" s="1" t="s">
        <v>84</v>
      </c>
      <c r="B7" s="1" t="s">
        <v>85</v>
      </c>
      <c r="C7" s="1" t="s">
        <v>86</v>
      </c>
      <c r="D7" s="1" t="s">
        <v>79</v>
      </c>
      <c r="E7" s="1" t="s">
        <v>55</v>
      </c>
      <c r="F7" s="1" t="s">
        <v>80</v>
      </c>
      <c r="G7" s="1" t="s">
        <v>52</v>
      </c>
      <c r="H7" s="1" t="s">
        <v>65</v>
      </c>
      <c r="I7" s="2">
        <v>142.26122657499999</v>
      </c>
      <c r="J7" s="2">
        <v>40.01</v>
      </c>
      <c r="K7" s="2">
        <f t="shared" si="0"/>
        <v>39.629999999999995</v>
      </c>
      <c r="L7" s="2">
        <f t="shared" si="1"/>
        <v>0</v>
      </c>
      <c r="P7" s="6">
        <v>10.7</v>
      </c>
      <c r="Q7" s="5">
        <v>20953.275000000001</v>
      </c>
      <c r="R7" s="7">
        <v>28.93</v>
      </c>
      <c r="S7" s="5">
        <v>28908.302500000002</v>
      </c>
      <c r="AK7" s="32"/>
      <c r="AL7" s="33" t="str">
        <f t="shared" si="2"/>
        <v/>
      </c>
      <c r="AM7" s="32"/>
      <c r="AN7" s="33" t="str">
        <f t="shared" si="3"/>
        <v/>
      </c>
      <c r="AO7" s="34"/>
      <c r="AP7" s="33" t="str">
        <f t="shared" si="4"/>
        <v/>
      </c>
      <c r="AQ7" s="34"/>
      <c r="AS7" s="5">
        <f t="shared" si="5"/>
        <v>49861.577499999999</v>
      </c>
      <c r="AT7" s="11">
        <f t="shared" si="6"/>
        <v>0.66135025770314049</v>
      </c>
      <c r="AU7" s="5">
        <f t="shared" si="7"/>
        <v>661.35025770314041</v>
      </c>
    </row>
    <row r="8" spans="1:47" x14ac:dyDescent="0.3">
      <c r="A8" s="1" t="s">
        <v>84</v>
      </c>
      <c r="B8" s="1" t="s">
        <v>85</v>
      </c>
      <c r="C8" s="1" t="s">
        <v>86</v>
      </c>
      <c r="D8" s="1" t="s">
        <v>79</v>
      </c>
      <c r="E8" s="1" t="s">
        <v>54</v>
      </c>
      <c r="F8" s="1" t="s">
        <v>80</v>
      </c>
      <c r="G8" s="1" t="s">
        <v>52</v>
      </c>
      <c r="H8" s="1" t="s">
        <v>65</v>
      </c>
      <c r="I8" s="2">
        <v>142.26122657499999</v>
      </c>
      <c r="J8" s="2">
        <v>28.52</v>
      </c>
      <c r="K8" s="2">
        <f t="shared" si="0"/>
        <v>28.520000000000003</v>
      </c>
      <c r="L8" s="2">
        <f t="shared" si="1"/>
        <v>0</v>
      </c>
      <c r="P8" s="6">
        <v>20.170000000000002</v>
      </c>
      <c r="Q8" s="5">
        <v>39497.902499999997</v>
      </c>
      <c r="R8" s="7">
        <v>8.35</v>
      </c>
      <c r="S8" s="5">
        <v>8343.7374999999993</v>
      </c>
      <c r="AK8" s="32"/>
      <c r="AL8" s="33" t="str">
        <f t="shared" si="2"/>
        <v/>
      </c>
      <c r="AM8" s="32"/>
      <c r="AN8" s="33" t="str">
        <f t="shared" si="3"/>
        <v/>
      </c>
      <c r="AO8" s="34"/>
      <c r="AP8" s="33" t="str">
        <f t="shared" si="4"/>
        <v/>
      </c>
      <c r="AQ8" s="34"/>
      <c r="AS8" s="5">
        <f t="shared" si="5"/>
        <v>47841.64</v>
      </c>
      <c r="AT8" s="11">
        <f t="shared" si="6"/>
        <v>0.63455836195597448</v>
      </c>
      <c r="AU8" s="5">
        <f t="shared" si="7"/>
        <v>634.55836195597453</v>
      </c>
    </row>
    <row r="9" spans="1:47" x14ac:dyDescent="0.3">
      <c r="A9" s="1" t="s">
        <v>87</v>
      </c>
      <c r="B9" s="1" t="s">
        <v>82</v>
      </c>
      <c r="C9" s="1" t="s">
        <v>83</v>
      </c>
      <c r="D9" s="1" t="s">
        <v>79</v>
      </c>
      <c r="E9" s="1" t="s">
        <v>59</v>
      </c>
      <c r="F9" s="1" t="s">
        <v>80</v>
      </c>
      <c r="G9" s="1" t="s">
        <v>52</v>
      </c>
      <c r="H9" s="1" t="s">
        <v>65</v>
      </c>
      <c r="I9" s="2">
        <v>151.51560386599999</v>
      </c>
      <c r="J9" s="2">
        <v>40.090000000000003</v>
      </c>
      <c r="K9" s="2">
        <f t="shared" si="0"/>
        <v>8.4600000000000009</v>
      </c>
      <c r="L9" s="2">
        <f t="shared" si="1"/>
        <v>0</v>
      </c>
      <c r="R9" s="7">
        <v>8.25</v>
      </c>
      <c r="S9" s="5">
        <v>8243.8125</v>
      </c>
      <c r="T9" s="8">
        <v>0.21</v>
      </c>
      <c r="U9" s="5">
        <v>62.952750000000002</v>
      </c>
      <c r="AK9" s="32"/>
      <c r="AL9" s="33" t="str">
        <f t="shared" si="2"/>
        <v/>
      </c>
      <c r="AM9" s="32"/>
      <c r="AN9" s="33" t="str">
        <f t="shared" si="3"/>
        <v/>
      </c>
      <c r="AO9" s="34"/>
      <c r="AP9" s="33" t="str">
        <f t="shared" si="4"/>
        <v/>
      </c>
      <c r="AQ9" s="34"/>
      <c r="AS9" s="5">
        <f t="shared" si="5"/>
        <v>8306.7652500000004</v>
      </c>
      <c r="AT9" s="11">
        <f t="shared" si="6"/>
        <v>0.11017865086131685</v>
      </c>
      <c r="AU9" s="5">
        <f t="shared" si="7"/>
        <v>110.17865086131685</v>
      </c>
    </row>
    <row r="10" spans="1:47" x14ac:dyDescent="0.3">
      <c r="A10" s="1" t="s">
        <v>87</v>
      </c>
      <c r="B10" s="1" t="s">
        <v>82</v>
      </c>
      <c r="C10" s="1" t="s">
        <v>83</v>
      </c>
      <c r="D10" s="1" t="s">
        <v>79</v>
      </c>
      <c r="E10" s="1" t="s">
        <v>68</v>
      </c>
      <c r="F10" s="1" t="s">
        <v>80</v>
      </c>
      <c r="G10" s="1" t="s">
        <v>52</v>
      </c>
      <c r="H10" s="1" t="s">
        <v>65</v>
      </c>
      <c r="I10" s="2">
        <v>151.51560386599999</v>
      </c>
      <c r="J10" s="2">
        <v>39.06</v>
      </c>
      <c r="K10" s="2">
        <f t="shared" si="0"/>
        <v>2.62</v>
      </c>
      <c r="L10" s="2">
        <f t="shared" si="1"/>
        <v>0</v>
      </c>
      <c r="T10" s="8">
        <v>2.62</v>
      </c>
      <c r="U10" s="5">
        <v>785.41050000000007</v>
      </c>
      <c r="AK10" s="32"/>
      <c r="AL10" s="33" t="str">
        <f t="shared" si="2"/>
        <v/>
      </c>
      <c r="AM10" s="32"/>
      <c r="AN10" s="33" t="str">
        <f t="shared" si="3"/>
        <v/>
      </c>
      <c r="AO10" s="34"/>
      <c r="AP10" s="33" t="str">
        <f t="shared" si="4"/>
        <v/>
      </c>
      <c r="AQ10" s="34"/>
      <c r="AS10" s="5">
        <f t="shared" si="5"/>
        <v>785.41050000000007</v>
      </c>
      <c r="AT10" s="11">
        <f t="shared" si="6"/>
        <v>1.0417468973534832E-2</v>
      </c>
      <c r="AU10" s="5">
        <f t="shared" si="7"/>
        <v>10.417468973534831</v>
      </c>
    </row>
    <row r="11" spans="1:47" x14ac:dyDescent="0.3">
      <c r="A11" s="1" t="s">
        <v>88</v>
      </c>
      <c r="B11" s="1" t="s">
        <v>89</v>
      </c>
      <c r="C11" s="1" t="s">
        <v>90</v>
      </c>
      <c r="D11" s="1" t="s">
        <v>79</v>
      </c>
      <c r="E11" s="1" t="s">
        <v>50</v>
      </c>
      <c r="F11" s="1" t="s">
        <v>80</v>
      </c>
      <c r="G11" s="1" t="s">
        <v>52</v>
      </c>
      <c r="H11" s="1" t="s">
        <v>65</v>
      </c>
      <c r="I11" s="2">
        <v>140.130193889</v>
      </c>
      <c r="J11" s="2">
        <v>28.98</v>
      </c>
      <c r="K11" s="2">
        <f t="shared" si="0"/>
        <v>28.98</v>
      </c>
      <c r="L11" s="2">
        <f t="shared" si="1"/>
        <v>0</v>
      </c>
      <c r="P11" s="6">
        <v>14.82</v>
      </c>
      <c r="Q11" s="5">
        <v>29021.264999999999</v>
      </c>
      <c r="R11" s="7">
        <v>13.25</v>
      </c>
      <c r="S11" s="5">
        <v>13240.0625</v>
      </c>
      <c r="T11" s="8">
        <v>0.91</v>
      </c>
      <c r="U11" s="5">
        <v>272.79525000000012</v>
      </c>
      <c r="AK11" s="32"/>
      <c r="AL11" s="33" t="str">
        <f t="shared" si="2"/>
        <v/>
      </c>
      <c r="AM11" s="32"/>
      <c r="AN11" s="33" t="str">
        <f t="shared" si="3"/>
        <v/>
      </c>
      <c r="AO11" s="34"/>
      <c r="AP11" s="33" t="str">
        <f t="shared" si="4"/>
        <v/>
      </c>
      <c r="AQ11" s="34"/>
      <c r="AS11" s="5">
        <f t="shared" si="5"/>
        <v>42534.122750000002</v>
      </c>
      <c r="AT11" s="11">
        <f t="shared" si="6"/>
        <v>0.5641609121149348</v>
      </c>
      <c r="AU11" s="5">
        <f t="shared" si="7"/>
        <v>564.16091211493483</v>
      </c>
    </row>
    <row r="12" spans="1:47" x14ac:dyDescent="0.3">
      <c r="A12" s="1" t="s">
        <v>88</v>
      </c>
      <c r="B12" s="1" t="s">
        <v>89</v>
      </c>
      <c r="C12" s="1" t="s">
        <v>90</v>
      </c>
      <c r="D12" s="1" t="s">
        <v>79</v>
      </c>
      <c r="E12" s="1" t="s">
        <v>61</v>
      </c>
      <c r="F12" s="1" t="s">
        <v>80</v>
      </c>
      <c r="G12" s="1" t="s">
        <v>52</v>
      </c>
      <c r="H12" s="1" t="s">
        <v>65</v>
      </c>
      <c r="I12" s="2">
        <v>140.130193889</v>
      </c>
      <c r="J12" s="2">
        <v>40.07</v>
      </c>
      <c r="K12" s="2">
        <f t="shared" si="0"/>
        <v>40</v>
      </c>
      <c r="L12" s="2">
        <f t="shared" si="1"/>
        <v>0</v>
      </c>
      <c r="P12" s="6">
        <v>1.93</v>
      </c>
      <c r="Q12" s="5">
        <v>3779.4225000000001</v>
      </c>
      <c r="R12" s="7">
        <v>34.86</v>
      </c>
      <c r="S12" s="5">
        <v>34833.855000000003</v>
      </c>
      <c r="T12" s="8">
        <v>3.21</v>
      </c>
      <c r="U12" s="5">
        <v>962.27775000000008</v>
      </c>
      <c r="AK12" s="32"/>
      <c r="AL12" s="33" t="str">
        <f t="shared" si="2"/>
        <v/>
      </c>
      <c r="AM12" s="32"/>
      <c r="AN12" s="33" t="str">
        <f t="shared" si="3"/>
        <v/>
      </c>
      <c r="AO12" s="34"/>
      <c r="AP12" s="33" t="str">
        <f t="shared" si="4"/>
        <v/>
      </c>
      <c r="AQ12" s="34"/>
      <c r="AS12" s="5">
        <f t="shared" si="5"/>
        <v>39575.555250000005</v>
      </c>
      <c r="AT12" s="11">
        <f t="shared" si="6"/>
        <v>0.52491928606415184</v>
      </c>
      <c r="AU12" s="5">
        <f t="shared" si="7"/>
        <v>524.91928606415183</v>
      </c>
    </row>
    <row r="13" spans="1:47" x14ac:dyDescent="0.3">
      <c r="A13" s="1" t="s">
        <v>88</v>
      </c>
      <c r="B13" s="1" t="s">
        <v>89</v>
      </c>
      <c r="C13" s="1" t="s">
        <v>90</v>
      </c>
      <c r="D13" s="1" t="s">
        <v>79</v>
      </c>
      <c r="E13" s="1" t="s">
        <v>69</v>
      </c>
      <c r="F13" s="1" t="s">
        <v>80</v>
      </c>
      <c r="G13" s="1" t="s">
        <v>52</v>
      </c>
      <c r="H13" s="1" t="s">
        <v>65</v>
      </c>
      <c r="I13" s="2">
        <v>140.130193889</v>
      </c>
      <c r="J13" s="2">
        <v>38.97</v>
      </c>
      <c r="K13" s="2">
        <f t="shared" si="0"/>
        <v>17.61</v>
      </c>
      <c r="L13" s="2">
        <f t="shared" si="1"/>
        <v>0</v>
      </c>
      <c r="P13" s="6">
        <v>10.73</v>
      </c>
      <c r="Q13" s="5">
        <v>21012.022499999999</v>
      </c>
      <c r="R13" s="7">
        <v>1.24</v>
      </c>
      <c r="S13" s="5">
        <v>1239.07</v>
      </c>
      <c r="T13" s="8">
        <v>4.87</v>
      </c>
      <c r="U13" s="5">
        <v>1459.90425</v>
      </c>
      <c r="AB13" s="10">
        <v>0.77</v>
      </c>
      <c r="AC13" s="5">
        <v>83.100324999999998</v>
      </c>
      <c r="AK13" s="32"/>
      <c r="AL13" s="33" t="str">
        <f t="shared" si="2"/>
        <v/>
      </c>
      <c r="AM13" s="32"/>
      <c r="AN13" s="33" t="str">
        <f t="shared" si="3"/>
        <v/>
      </c>
      <c r="AO13" s="34"/>
      <c r="AP13" s="33" t="str">
        <f t="shared" si="4"/>
        <v/>
      </c>
      <c r="AQ13" s="34"/>
      <c r="AS13" s="5">
        <f t="shared" si="5"/>
        <v>23794.097074999998</v>
      </c>
      <c r="AT13" s="11">
        <f t="shared" si="6"/>
        <v>0.31559836293516363</v>
      </c>
      <c r="AU13" s="5">
        <f t="shared" si="7"/>
        <v>315.59836293516361</v>
      </c>
    </row>
    <row r="14" spans="1:47" x14ac:dyDescent="0.3">
      <c r="A14" s="1" t="s">
        <v>88</v>
      </c>
      <c r="B14" s="1" t="s">
        <v>89</v>
      </c>
      <c r="C14" s="1" t="s">
        <v>90</v>
      </c>
      <c r="D14" s="1" t="s">
        <v>79</v>
      </c>
      <c r="E14" s="1" t="s">
        <v>63</v>
      </c>
      <c r="F14" s="1" t="s">
        <v>80</v>
      </c>
      <c r="G14" s="1" t="s">
        <v>52</v>
      </c>
      <c r="H14" s="1" t="s">
        <v>65</v>
      </c>
      <c r="I14" s="2">
        <v>140.130193889</v>
      </c>
      <c r="J14" s="2">
        <v>28.45</v>
      </c>
      <c r="K14" s="2">
        <f t="shared" si="0"/>
        <v>28.22</v>
      </c>
      <c r="L14" s="2">
        <f t="shared" si="1"/>
        <v>0</v>
      </c>
      <c r="P14" s="6">
        <v>22.82</v>
      </c>
      <c r="Q14" s="5">
        <v>44687.264999999999</v>
      </c>
      <c r="R14" s="7">
        <v>2.21</v>
      </c>
      <c r="S14" s="5">
        <v>2208.3425000000002</v>
      </c>
      <c r="T14" s="8">
        <v>0.68</v>
      </c>
      <c r="U14" s="5">
        <v>203.84700000000001</v>
      </c>
      <c r="AB14" s="10">
        <v>2.5099999999999998</v>
      </c>
      <c r="AC14" s="5">
        <v>270.88547499999999</v>
      </c>
      <c r="AK14" s="32"/>
      <c r="AL14" s="33" t="str">
        <f t="shared" si="2"/>
        <v/>
      </c>
      <c r="AM14" s="32"/>
      <c r="AN14" s="33" t="str">
        <f t="shared" si="3"/>
        <v/>
      </c>
      <c r="AO14" s="34"/>
      <c r="AP14" s="33" t="str">
        <f t="shared" si="4"/>
        <v/>
      </c>
      <c r="AQ14" s="34"/>
      <c r="AS14" s="5">
        <f t="shared" si="5"/>
        <v>47370.339975000003</v>
      </c>
      <c r="AT14" s="11">
        <f t="shared" si="6"/>
        <v>0.62830716797822184</v>
      </c>
      <c r="AU14" s="5">
        <f t="shared" si="7"/>
        <v>628.30716797822186</v>
      </c>
    </row>
    <row r="15" spans="1:47" x14ac:dyDescent="0.3">
      <c r="A15" s="1" t="s">
        <v>91</v>
      </c>
      <c r="B15" s="1" t="s">
        <v>92</v>
      </c>
      <c r="C15" s="1" t="s">
        <v>93</v>
      </c>
      <c r="D15" s="1" t="s">
        <v>79</v>
      </c>
      <c r="E15" s="1" t="s">
        <v>58</v>
      </c>
      <c r="F15" s="1" t="s">
        <v>94</v>
      </c>
      <c r="G15" s="1" t="s">
        <v>52</v>
      </c>
      <c r="H15" s="1" t="s">
        <v>65</v>
      </c>
      <c r="I15" s="2">
        <v>160.68855210800001</v>
      </c>
      <c r="J15" s="2">
        <v>40.17</v>
      </c>
      <c r="K15" s="2">
        <f t="shared" si="0"/>
        <v>15.049999999999999</v>
      </c>
      <c r="L15" s="2">
        <f t="shared" si="1"/>
        <v>0</v>
      </c>
      <c r="R15" s="7">
        <v>14.85</v>
      </c>
      <c r="S15" s="5">
        <v>14838.862499999999</v>
      </c>
      <c r="T15" s="8">
        <v>0.2</v>
      </c>
      <c r="U15" s="5">
        <v>59.955000000000013</v>
      </c>
      <c r="AK15" s="32"/>
      <c r="AL15" s="33" t="str">
        <f t="shared" si="2"/>
        <v/>
      </c>
      <c r="AM15" s="32"/>
      <c r="AN15" s="33" t="str">
        <f t="shared" si="3"/>
        <v/>
      </c>
      <c r="AO15" s="34"/>
      <c r="AP15" s="33" t="str">
        <f t="shared" si="4"/>
        <v/>
      </c>
      <c r="AQ15" s="34"/>
      <c r="AS15" s="5">
        <f t="shared" si="5"/>
        <v>14898.817499999999</v>
      </c>
      <c r="AT15" s="11">
        <f t="shared" si="6"/>
        <v>0.19761381984148133</v>
      </c>
      <c r="AU15" s="5">
        <f t="shared" si="7"/>
        <v>197.61381984148133</v>
      </c>
    </row>
    <row r="16" spans="1:47" x14ac:dyDescent="0.3">
      <c r="A16" s="1" t="s">
        <v>95</v>
      </c>
      <c r="B16" s="1" t="s">
        <v>92</v>
      </c>
      <c r="C16" s="1" t="s">
        <v>93</v>
      </c>
      <c r="D16" s="1" t="s">
        <v>79</v>
      </c>
      <c r="E16" s="1" t="s">
        <v>55</v>
      </c>
      <c r="F16" s="1" t="s">
        <v>94</v>
      </c>
      <c r="G16" s="1" t="s">
        <v>52</v>
      </c>
      <c r="H16" s="1" t="s">
        <v>65</v>
      </c>
      <c r="I16" s="2">
        <v>70.698651351899997</v>
      </c>
      <c r="J16" s="2">
        <v>40.159999999999997</v>
      </c>
      <c r="K16" s="2">
        <f t="shared" si="0"/>
        <v>40</v>
      </c>
      <c r="L16" s="2">
        <f t="shared" si="1"/>
        <v>0</v>
      </c>
      <c r="P16" s="6">
        <v>21.54</v>
      </c>
      <c r="Q16" s="5">
        <v>42180.705000000002</v>
      </c>
      <c r="R16" s="7">
        <v>18.46</v>
      </c>
      <c r="S16" s="5">
        <v>18446.154999999999</v>
      </c>
      <c r="AK16" s="32"/>
      <c r="AL16" s="33" t="str">
        <f t="shared" si="2"/>
        <v/>
      </c>
      <c r="AM16" s="32"/>
      <c r="AN16" s="33" t="str">
        <f t="shared" si="3"/>
        <v/>
      </c>
      <c r="AO16" s="34"/>
      <c r="AP16" s="33" t="str">
        <f t="shared" si="4"/>
        <v/>
      </c>
      <c r="AQ16" s="34"/>
      <c r="AS16" s="5">
        <f t="shared" si="5"/>
        <v>60626.86</v>
      </c>
      <c r="AT16" s="11">
        <f t="shared" si="6"/>
        <v>0.80413800555612625</v>
      </c>
      <c r="AU16" s="5">
        <f t="shared" si="7"/>
        <v>804.13800555612625</v>
      </c>
    </row>
    <row r="17" spans="1:47" x14ac:dyDescent="0.3">
      <c r="A17" s="1" t="s">
        <v>95</v>
      </c>
      <c r="B17" s="1" t="s">
        <v>92</v>
      </c>
      <c r="C17" s="1" t="s">
        <v>93</v>
      </c>
      <c r="D17" s="1" t="s">
        <v>79</v>
      </c>
      <c r="E17" s="1" t="s">
        <v>54</v>
      </c>
      <c r="F17" s="1" t="s">
        <v>94</v>
      </c>
      <c r="G17" s="1" t="s">
        <v>52</v>
      </c>
      <c r="H17" s="1" t="s">
        <v>65</v>
      </c>
      <c r="I17" s="2">
        <v>70.698651351899997</v>
      </c>
      <c r="J17" s="2">
        <v>29.51</v>
      </c>
      <c r="K17" s="2">
        <f t="shared" si="0"/>
        <v>29.51</v>
      </c>
      <c r="L17" s="2">
        <f t="shared" si="1"/>
        <v>0</v>
      </c>
      <c r="N17" s="4">
        <v>7.33</v>
      </c>
      <c r="O17" s="5">
        <v>18182.981250000001</v>
      </c>
      <c r="P17" s="6">
        <v>21.92</v>
      </c>
      <c r="Q17" s="5">
        <v>42924.84</v>
      </c>
      <c r="R17" s="7">
        <v>0.26</v>
      </c>
      <c r="S17" s="5">
        <v>259.80500000000001</v>
      </c>
      <c r="AK17" s="32"/>
      <c r="AL17" s="33" t="str">
        <f t="shared" si="2"/>
        <v/>
      </c>
      <c r="AM17" s="32"/>
      <c r="AN17" s="33" t="str">
        <f t="shared" si="3"/>
        <v/>
      </c>
      <c r="AO17" s="34"/>
      <c r="AP17" s="33" t="str">
        <f t="shared" si="4"/>
        <v/>
      </c>
      <c r="AQ17" s="34"/>
      <c r="AS17" s="5">
        <f t="shared" si="5"/>
        <v>61367.626249999994</v>
      </c>
      <c r="AT17" s="11">
        <f t="shared" si="6"/>
        <v>0.81396332546974681</v>
      </c>
      <c r="AU17" s="5">
        <f t="shared" si="7"/>
        <v>813.96332546974679</v>
      </c>
    </row>
    <row r="18" spans="1:47" x14ac:dyDescent="0.3">
      <c r="A18" s="1" t="s">
        <v>96</v>
      </c>
      <c r="B18" s="1" t="s">
        <v>92</v>
      </c>
      <c r="C18" s="1" t="s">
        <v>93</v>
      </c>
      <c r="D18" s="1" t="s">
        <v>79</v>
      </c>
      <c r="E18" s="1" t="s">
        <v>71</v>
      </c>
      <c r="F18" s="1" t="s">
        <v>94</v>
      </c>
      <c r="G18" s="1" t="s">
        <v>52</v>
      </c>
      <c r="H18" s="1" t="s">
        <v>65</v>
      </c>
      <c r="I18" s="2">
        <v>70.632845037199999</v>
      </c>
      <c r="J18" s="2">
        <v>28.72</v>
      </c>
      <c r="K18" s="2">
        <f t="shared" si="0"/>
        <v>28.720000000000002</v>
      </c>
      <c r="L18" s="2">
        <f t="shared" si="1"/>
        <v>0</v>
      </c>
      <c r="P18" s="6">
        <v>7.54</v>
      </c>
      <c r="Q18" s="5">
        <v>14765.205</v>
      </c>
      <c r="R18" s="7">
        <v>16.91</v>
      </c>
      <c r="S18" s="5">
        <v>16897.317500000001</v>
      </c>
      <c r="T18" s="8">
        <v>2.58</v>
      </c>
      <c r="U18" s="5">
        <v>773.41950000000008</v>
      </c>
      <c r="Z18" s="9">
        <v>0.59</v>
      </c>
      <c r="AA18" s="5">
        <v>70.746899999999997</v>
      </c>
      <c r="AB18" s="10">
        <v>1.1000000000000001</v>
      </c>
      <c r="AC18" s="5">
        <v>118.71475</v>
      </c>
      <c r="AK18" s="32"/>
      <c r="AL18" s="33" t="str">
        <f t="shared" si="2"/>
        <v/>
      </c>
      <c r="AM18" s="32"/>
      <c r="AN18" s="33" t="str">
        <f t="shared" si="3"/>
        <v/>
      </c>
      <c r="AO18" s="34"/>
      <c r="AP18" s="33" t="str">
        <f t="shared" si="4"/>
        <v/>
      </c>
      <c r="AQ18" s="34"/>
      <c r="AS18" s="5">
        <f t="shared" si="5"/>
        <v>32625.403649999997</v>
      </c>
      <c r="AT18" s="11">
        <f t="shared" si="6"/>
        <v>0.43273438574213735</v>
      </c>
      <c r="AU18" s="5">
        <f t="shared" si="7"/>
        <v>432.73438574213736</v>
      </c>
    </row>
    <row r="19" spans="1:47" x14ac:dyDescent="0.3">
      <c r="A19" s="1" t="s">
        <v>96</v>
      </c>
      <c r="B19" s="1" t="s">
        <v>92</v>
      </c>
      <c r="C19" s="1" t="s">
        <v>93</v>
      </c>
      <c r="D19" s="1" t="s">
        <v>79</v>
      </c>
      <c r="E19" s="1" t="s">
        <v>72</v>
      </c>
      <c r="F19" s="1" t="s">
        <v>94</v>
      </c>
      <c r="G19" s="1" t="s">
        <v>52</v>
      </c>
      <c r="H19" s="1" t="s">
        <v>65</v>
      </c>
      <c r="I19" s="2">
        <v>70.632845037199999</v>
      </c>
      <c r="J19" s="2">
        <v>39.200000000000003</v>
      </c>
      <c r="K19" s="2">
        <f t="shared" si="0"/>
        <v>21.54</v>
      </c>
      <c r="L19" s="2">
        <f t="shared" si="1"/>
        <v>0</v>
      </c>
      <c r="R19" s="7">
        <v>17.079999999999998</v>
      </c>
      <c r="S19" s="5">
        <v>17067.189999999999</v>
      </c>
      <c r="T19" s="8">
        <v>2.46</v>
      </c>
      <c r="U19" s="5">
        <v>737.44650000000013</v>
      </c>
      <c r="Z19" s="9">
        <v>1.8</v>
      </c>
      <c r="AA19" s="5">
        <v>215.83799999999999</v>
      </c>
      <c r="AB19" s="10">
        <v>0.2</v>
      </c>
      <c r="AC19" s="5">
        <v>21.584499999999998</v>
      </c>
      <c r="AK19" s="32"/>
      <c r="AL19" s="33" t="str">
        <f t="shared" si="2"/>
        <v/>
      </c>
      <c r="AM19" s="32"/>
      <c r="AN19" s="33" t="str">
        <f t="shared" si="3"/>
        <v/>
      </c>
      <c r="AO19" s="34"/>
      <c r="AP19" s="33" t="str">
        <f t="shared" si="4"/>
        <v/>
      </c>
      <c r="AQ19" s="34"/>
      <c r="AS19" s="5">
        <f t="shared" si="5"/>
        <v>18042.059000000001</v>
      </c>
      <c r="AT19" s="11">
        <f t="shared" si="6"/>
        <v>0.23930491106394025</v>
      </c>
      <c r="AU19" s="5">
        <f t="shared" si="7"/>
        <v>239.30491106394027</v>
      </c>
    </row>
    <row r="20" spans="1:47" x14ac:dyDescent="0.3">
      <c r="A20" s="1" t="s">
        <v>97</v>
      </c>
      <c r="B20" s="1" t="s">
        <v>98</v>
      </c>
      <c r="C20" s="1" t="s">
        <v>99</v>
      </c>
      <c r="D20" s="1" t="s">
        <v>79</v>
      </c>
      <c r="E20" s="1" t="s">
        <v>50</v>
      </c>
      <c r="F20" s="1" t="s">
        <v>94</v>
      </c>
      <c r="G20" s="1" t="s">
        <v>52</v>
      </c>
      <c r="H20" s="1" t="s">
        <v>65</v>
      </c>
      <c r="I20" s="2">
        <v>141.53725288000001</v>
      </c>
      <c r="J20" s="2">
        <v>29.59</v>
      </c>
      <c r="K20" s="2">
        <f t="shared" si="0"/>
        <v>29.590000000000003</v>
      </c>
      <c r="L20" s="2">
        <f t="shared" si="1"/>
        <v>0</v>
      </c>
      <c r="N20" s="4">
        <v>8.65</v>
      </c>
      <c r="O20" s="5">
        <v>21457.40625</v>
      </c>
      <c r="P20" s="6">
        <v>20.94</v>
      </c>
      <c r="Q20" s="5">
        <v>41005.754999999997</v>
      </c>
      <c r="AK20" s="32"/>
      <c r="AL20" s="33" t="str">
        <f t="shared" si="2"/>
        <v/>
      </c>
      <c r="AM20" s="32"/>
      <c r="AN20" s="33" t="str">
        <f t="shared" si="3"/>
        <v/>
      </c>
      <c r="AO20" s="34"/>
      <c r="AP20" s="33" t="str">
        <f t="shared" si="4"/>
        <v/>
      </c>
      <c r="AQ20" s="34"/>
      <c r="AS20" s="5">
        <f t="shared" si="5"/>
        <v>62463.161249999997</v>
      </c>
      <c r="AT20" s="11">
        <f t="shared" si="6"/>
        <v>0.82849420056235312</v>
      </c>
      <c r="AU20" s="5">
        <f t="shared" si="7"/>
        <v>828.49420056235317</v>
      </c>
    </row>
    <row r="21" spans="1:47" x14ac:dyDescent="0.3">
      <c r="A21" s="1" t="s">
        <v>97</v>
      </c>
      <c r="B21" s="1" t="s">
        <v>98</v>
      </c>
      <c r="C21" s="1" t="s">
        <v>99</v>
      </c>
      <c r="D21" s="1" t="s">
        <v>79</v>
      </c>
      <c r="E21" s="1" t="s">
        <v>61</v>
      </c>
      <c r="F21" s="1" t="s">
        <v>94</v>
      </c>
      <c r="G21" s="1" t="s">
        <v>52</v>
      </c>
      <c r="H21" s="1" t="s">
        <v>65</v>
      </c>
      <c r="I21" s="2">
        <v>141.53725288000001</v>
      </c>
      <c r="J21" s="2">
        <v>40.19</v>
      </c>
      <c r="K21" s="2">
        <f t="shared" si="0"/>
        <v>40</v>
      </c>
      <c r="L21" s="2">
        <f t="shared" si="1"/>
        <v>0</v>
      </c>
      <c r="P21" s="6">
        <v>32.26</v>
      </c>
      <c r="Q21" s="5">
        <v>63173.144999999997</v>
      </c>
      <c r="R21" s="7">
        <v>7.66</v>
      </c>
      <c r="S21" s="5">
        <v>7654.2550000000001</v>
      </c>
      <c r="AB21" s="10">
        <v>0.08</v>
      </c>
      <c r="AC21" s="5">
        <v>8.6338000000000008</v>
      </c>
      <c r="AK21" s="32"/>
      <c r="AL21" s="33" t="str">
        <f t="shared" si="2"/>
        <v/>
      </c>
      <c r="AM21" s="32"/>
      <c r="AN21" s="33" t="str">
        <f t="shared" si="3"/>
        <v/>
      </c>
      <c r="AO21" s="34"/>
      <c r="AP21" s="33" t="str">
        <f t="shared" si="4"/>
        <v/>
      </c>
      <c r="AQ21" s="34"/>
      <c r="AS21" s="5">
        <f t="shared" si="5"/>
        <v>70836.03379999999</v>
      </c>
      <c r="AT21" s="11">
        <f t="shared" si="6"/>
        <v>0.93954968047888898</v>
      </c>
      <c r="AU21" s="5">
        <f t="shared" si="7"/>
        <v>939.54968047888894</v>
      </c>
    </row>
    <row r="22" spans="1:47" x14ac:dyDescent="0.3">
      <c r="A22" s="1" t="s">
        <v>97</v>
      </c>
      <c r="B22" s="1" t="s">
        <v>98</v>
      </c>
      <c r="C22" s="1" t="s">
        <v>99</v>
      </c>
      <c r="D22" s="1" t="s">
        <v>79</v>
      </c>
      <c r="E22" s="1" t="s">
        <v>69</v>
      </c>
      <c r="F22" s="1" t="s">
        <v>94</v>
      </c>
      <c r="G22" s="1" t="s">
        <v>52</v>
      </c>
      <c r="H22" s="1" t="s">
        <v>65</v>
      </c>
      <c r="I22" s="2">
        <v>141.53725288000001</v>
      </c>
      <c r="J22" s="2">
        <v>39.200000000000003</v>
      </c>
      <c r="K22" s="2">
        <f t="shared" si="0"/>
        <v>38.549999999999997</v>
      </c>
      <c r="L22" s="2">
        <f t="shared" si="1"/>
        <v>0.65</v>
      </c>
      <c r="N22" s="4">
        <v>4.01</v>
      </c>
      <c r="O22" s="5">
        <v>9972.1124999999993</v>
      </c>
      <c r="P22" s="6">
        <v>15.57</v>
      </c>
      <c r="Q22" s="5">
        <v>30489.952499999999</v>
      </c>
      <c r="R22" s="7">
        <v>16.98</v>
      </c>
      <c r="S22" s="5">
        <v>16967.264999999999</v>
      </c>
      <c r="T22" s="8">
        <v>0.83</v>
      </c>
      <c r="U22" s="5">
        <v>248.81325000000001</v>
      </c>
      <c r="AB22" s="10">
        <v>1.1599999999999999</v>
      </c>
      <c r="AC22" s="5">
        <v>125.1901</v>
      </c>
      <c r="AK22" s="32"/>
      <c r="AL22" s="33" t="str">
        <f t="shared" si="2"/>
        <v/>
      </c>
      <c r="AM22" s="32">
        <v>0.21</v>
      </c>
      <c r="AN22" s="33">
        <f t="shared" si="3"/>
        <v>1164.6599999999999</v>
      </c>
      <c r="AO22" s="34"/>
      <c r="AP22" s="33" t="str">
        <f t="shared" si="4"/>
        <v/>
      </c>
      <c r="AQ22" s="34">
        <v>0.44</v>
      </c>
      <c r="AS22" s="5">
        <f t="shared" si="5"/>
        <v>57803.333350000001</v>
      </c>
      <c r="AT22" s="11">
        <f t="shared" si="6"/>
        <v>0.76668752421888442</v>
      </c>
      <c r="AU22" s="5">
        <f t="shared" si="7"/>
        <v>766.6875242188845</v>
      </c>
    </row>
    <row r="23" spans="1:47" x14ac:dyDescent="0.3">
      <c r="A23" s="1" t="s">
        <v>97</v>
      </c>
      <c r="B23" s="1" t="s">
        <v>98</v>
      </c>
      <c r="C23" s="1" t="s">
        <v>99</v>
      </c>
      <c r="D23" s="1" t="s">
        <v>79</v>
      </c>
      <c r="E23" s="1" t="s">
        <v>63</v>
      </c>
      <c r="F23" s="1" t="s">
        <v>94</v>
      </c>
      <c r="G23" s="1" t="s">
        <v>52</v>
      </c>
      <c r="H23" s="1" t="s">
        <v>65</v>
      </c>
      <c r="I23" s="2">
        <v>141.53725288000001</v>
      </c>
      <c r="J23" s="2">
        <v>28.82</v>
      </c>
      <c r="K23" s="2">
        <f t="shared" si="0"/>
        <v>27.58</v>
      </c>
      <c r="L23" s="2">
        <f t="shared" si="1"/>
        <v>1.23</v>
      </c>
      <c r="N23" s="4">
        <v>12.4</v>
      </c>
      <c r="O23" s="5">
        <v>30759.75</v>
      </c>
      <c r="P23" s="6">
        <v>15.18</v>
      </c>
      <c r="Q23" s="5">
        <v>29726.235000000001</v>
      </c>
      <c r="AK23" s="32"/>
      <c r="AL23" s="33" t="str">
        <f t="shared" si="2"/>
        <v/>
      </c>
      <c r="AM23" s="32">
        <v>0.37</v>
      </c>
      <c r="AN23" s="33">
        <f t="shared" si="3"/>
        <v>2052.02</v>
      </c>
      <c r="AO23" s="34"/>
      <c r="AP23" s="33" t="str">
        <f t="shared" si="4"/>
        <v/>
      </c>
      <c r="AQ23" s="34">
        <v>0.86</v>
      </c>
      <c r="AS23" s="5">
        <f t="shared" si="5"/>
        <v>60485.985000000001</v>
      </c>
      <c r="AT23" s="11">
        <f t="shared" si="6"/>
        <v>0.80226947828071193</v>
      </c>
      <c r="AU23" s="5">
        <f t="shared" si="7"/>
        <v>802.26947828071195</v>
      </c>
    </row>
    <row r="24" spans="1:47" x14ac:dyDescent="0.3">
      <c r="A24" s="1" t="s">
        <v>100</v>
      </c>
      <c r="B24" s="1" t="s">
        <v>101</v>
      </c>
      <c r="C24" s="1" t="s">
        <v>102</v>
      </c>
      <c r="D24" s="1" t="s">
        <v>79</v>
      </c>
      <c r="E24" s="1" t="s">
        <v>59</v>
      </c>
      <c r="F24" s="1" t="s">
        <v>94</v>
      </c>
      <c r="G24" s="1" t="s">
        <v>52</v>
      </c>
      <c r="H24" s="1" t="s">
        <v>65</v>
      </c>
      <c r="I24" s="2">
        <v>80.508536365200001</v>
      </c>
      <c r="J24" s="2">
        <v>40.229999999999997</v>
      </c>
      <c r="K24" s="2">
        <f t="shared" si="0"/>
        <v>25.56</v>
      </c>
      <c r="L24" s="2">
        <f t="shared" si="1"/>
        <v>0</v>
      </c>
      <c r="P24" s="6">
        <v>6.81</v>
      </c>
      <c r="Q24" s="5">
        <v>13335.682500000001</v>
      </c>
      <c r="R24" s="7">
        <v>18.75</v>
      </c>
      <c r="S24" s="5">
        <v>18735.9375</v>
      </c>
      <c r="AK24" s="32"/>
      <c r="AL24" s="33" t="str">
        <f t="shared" si="2"/>
        <v/>
      </c>
      <c r="AM24" s="32"/>
      <c r="AN24" s="33" t="str">
        <f t="shared" si="3"/>
        <v/>
      </c>
      <c r="AO24" s="34"/>
      <c r="AP24" s="33" t="str">
        <f t="shared" si="4"/>
        <v/>
      </c>
      <c r="AQ24" s="34"/>
      <c r="AS24" s="5">
        <f t="shared" si="5"/>
        <v>32071.620000000003</v>
      </c>
      <c r="AT24" s="11">
        <f t="shared" si="6"/>
        <v>0.42538915163599056</v>
      </c>
      <c r="AU24" s="5">
        <f t="shared" si="7"/>
        <v>425.38915163599057</v>
      </c>
    </row>
    <row r="25" spans="1:47" x14ac:dyDescent="0.3">
      <c r="A25" s="1" t="s">
        <v>100</v>
      </c>
      <c r="B25" s="1" t="s">
        <v>101</v>
      </c>
      <c r="C25" s="1" t="s">
        <v>102</v>
      </c>
      <c r="D25" s="1" t="s">
        <v>79</v>
      </c>
      <c r="E25" s="1" t="s">
        <v>68</v>
      </c>
      <c r="F25" s="1" t="s">
        <v>94</v>
      </c>
      <c r="G25" s="1" t="s">
        <v>52</v>
      </c>
      <c r="H25" s="1" t="s">
        <v>65</v>
      </c>
      <c r="I25" s="2">
        <v>80.508536365200001</v>
      </c>
      <c r="J25" s="2">
        <v>39.28</v>
      </c>
      <c r="K25" s="2">
        <f t="shared" si="0"/>
        <v>35.199999999999996</v>
      </c>
      <c r="L25" s="2">
        <f t="shared" si="1"/>
        <v>0</v>
      </c>
      <c r="P25" s="6">
        <v>0.24</v>
      </c>
      <c r="Q25" s="5">
        <v>469.98</v>
      </c>
      <c r="R25" s="7">
        <v>19.59</v>
      </c>
      <c r="S25" s="5">
        <v>19575.307499999999</v>
      </c>
      <c r="T25" s="8">
        <v>15.37</v>
      </c>
      <c r="U25" s="5">
        <v>4607.5417500000003</v>
      </c>
      <c r="AK25" s="32"/>
      <c r="AL25" s="33" t="str">
        <f t="shared" si="2"/>
        <v/>
      </c>
      <c r="AM25" s="32"/>
      <c r="AN25" s="33" t="str">
        <f t="shared" si="3"/>
        <v/>
      </c>
      <c r="AO25" s="34"/>
      <c r="AP25" s="33" t="str">
        <f t="shared" si="4"/>
        <v/>
      </c>
      <c r="AQ25" s="34"/>
      <c r="AS25" s="5">
        <f t="shared" si="5"/>
        <v>24652.829249999999</v>
      </c>
      <c r="AT25" s="11">
        <f t="shared" si="6"/>
        <v>0.32698835045078584</v>
      </c>
      <c r="AU25" s="5">
        <f t="shared" si="7"/>
        <v>326.98835045078584</v>
      </c>
    </row>
    <row r="26" spans="1:47" x14ac:dyDescent="0.3">
      <c r="A26" s="1" t="s">
        <v>103</v>
      </c>
      <c r="B26" s="1" t="s">
        <v>101</v>
      </c>
      <c r="C26" s="1" t="s">
        <v>102</v>
      </c>
      <c r="D26" s="1" t="s">
        <v>79</v>
      </c>
      <c r="E26" s="1" t="s">
        <v>73</v>
      </c>
      <c r="F26" s="1" t="s">
        <v>104</v>
      </c>
      <c r="G26" s="1" t="s">
        <v>52</v>
      </c>
      <c r="H26" s="1" t="s">
        <v>65</v>
      </c>
      <c r="I26" s="2">
        <v>200.366494937</v>
      </c>
      <c r="J26" s="2">
        <v>39.1</v>
      </c>
      <c r="K26" s="2">
        <f t="shared" si="0"/>
        <v>32.43</v>
      </c>
      <c r="L26" s="2">
        <f t="shared" si="1"/>
        <v>3.49</v>
      </c>
      <c r="M26" s="3">
        <v>3.49</v>
      </c>
      <c r="P26" s="6">
        <v>0.59</v>
      </c>
      <c r="Q26" s="5">
        <v>1155.3675000000001</v>
      </c>
      <c r="R26" s="7">
        <v>7.82</v>
      </c>
      <c r="S26" s="5">
        <v>7814.1350000000002</v>
      </c>
      <c r="T26" s="8">
        <v>6.05</v>
      </c>
      <c r="U26" s="5">
        <v>1813.6387500000001</v>
      </c>
      <c r="AB26" s="10">
        <v>17.97</v>
      </c>
      <c r="AC26" s="5">
        <v>1939.3673249999999</v>
      </c>
      <c r="AK26" s="32"/>
      <c r="AL26" s="33" t="str">
        <f t="shared" si="2"/>
        <v/>
      </c>
      <c r="AM26" s="32"/>
      <c r="AN26" s="33" t="str">
        <f t="shared" si="3"/>
        <v/>
      </c>
      <c r="AO26" s="34"/>
      <c r="AP26" s="33" t="str">
        <f t="shared" si="4"/>
        <v/>
      </c>
      <c r="AQ26" s="34"/>
      <c r="AS26" s="5">
        <f t="shared" si="5"/>
        <v>12722.508575</v>
      </c>
      <c r="AT26" s="11">
        <f t="shared" si="6"/>
        <v>0.16874785649745366</v>
      </c>
      <c r="AU26" s="5">
        <f t="shared" si="7"/>
        <v>168.74785649745365</v>
      </c>
    </row>
    <row r="27" spans="1:47" x14ac:dyDescent="0.3">
      <c r="A27" s="1" t="s">
        <v>103</v>
      </c>
      <c r="B27" s="1" t="s">
        <v>101</v>
      </c>
      <c r="C27" s="1" t="s">
        <v>102</v>
      </c>
      <c r="D27" s="1" t="s">
        <v>79</v>
      </c>
      <c r="E27" s="1" t="s">
        <v>74</v>
      </c>
      <c r="F27" s="1" t="s">
        <v>104</v>
      </c>
      <c r="G27" s="1" t="s">
        <v>52</v>
      </c>
      <c r="H27" s="1" t="s">
        <v>65</v>
      </c>
      <c r="I27" s="2">
        <v>200.366494937</v>
      </c>
      <c r="J27" s="2">
        <v>38.18</v>
      </c>
      <c r="K27" s="2">
        <f t="shared" si="0"/>
        <v>13.370000000000001</v>
      </c>
      <c r="L27" s="2">
        <f t="shared" si="1"/>
        <v>0</v>
      </c>
      <c r="P27" s="6">
        <v>4.67</v>
      </c>
      <c r="Q27" s="5">
        <v>9145.0275000000001</v>
      </c>
      <c r="R27" s="7">
        <v>4.83</v>
      </c>
      <c r="S27" s="5">
        <v>4826.3775000000014</v>
      </c>
      <c r="T27" s="8">
        <v>1.41</v>
      </c>
      <c r="U27" s="5">
        <v>422.68275</v>
      </c>
      <c r="Z27" s="9">
        <v>1.92</v>
      </c>
      <c r="AA27" s="5">
        <v>230.22720000000001</v>
      </c>
      <c r="AB27" s="10">
        <v>0.54</v>
      </c>
      <c r="AC27" s="5">
        <v>58.278149999999997</v>
      </c>
      <c r="AK27" s="32"/>
      <c r="AL27" s="33" t="str">
        <f t="shared" si="2"/>
        <v/>
      </c>
      <c r="AM27" s="32"/>
      <c r="AN27" s="33" t="str">
        <f t="shared" si="3"/>
        <v/>
      </c>
      <c r="AO27" s="34"/>
      <c r="AP27" s="33" t="str">
        <f t="shared" si="4"/>
        <v/>
      </c>
      <c r="AQ27" s="34"/>
      <c r="AS27" s="5">
        <f t="shared" si="5"/>
        <v>14682.593100000002</v>
      </c>
      <c r="AT27" s="11">
        <f t="shared" si="6"/>
        <v>0.19474587883697328</v>
      </c>
      <c r="AU27" s="5">
        <f t="shared" si="7"/>
        <v>194.74587883697328</v>
      </c>
    </row>
    <row r="28" spans="1:47" x14ac:dyDescent="0.3">
      <c r="A28" s="1" t="s">
        <v>103</v>
      </c>
      <c r="B28" s="1" t="s">
        <v>101</v>
      </c>
      <c r="C28" s="1" t="s">
        <v>102</v>
      </c>
      <c r="D28" s="1" t="s">
        <v>79</v>
      </c>
      <c r="E28" s="1" t="s">
        <v>57</v>
      </c>
      <c r="F28" s="1" t="s">
        <v>104</v>
      </c>
      <c r="G28" s="1" t="s">
        <v>52</v>
      </c>
      <c r="H28" s="1" t="s">
        <v>65</v>
      </c>
      <c r="I28" s="2">
        <v>200.366494937</v>
      </c>
      <c r="J28" s="2">
        <v>39.11</v>
      </c>
      <c r="K28" s="2">
        <f t="shared" si="0"/>
        <v>1.29</v>
      </c>
      <c r="L28" s="2">
        <f t="shared" si="1"/>
        <v>0</v>
      </c>
      <c r="P28" s="6">
        <v>0.28999999999999998</v>
      </c>
      <c r="Q28" s="5">
        <v>567.89249999999993</v>
      </c>
      <c r="R28" s="7">
        <v>0.65</v>
      </c>
      <c r="S28" s="5">
        <v>649.51250000000005</v>
      </c>
      <c r="T28" s="8">
        <v>0.35</v>
      </c>
      <c r="U28" s="5">
        <v>104.92125</v>
      </c>
      <c r="AK28" s="32"/>
      <c r="AL28" s="33" t="str">
        <f t="shared" si="2"/>
        <v/>
      </c>
      <c r="AM28" s="32"/>
      <c r="AN28" s="33" t="str">
        <f t="shared" si="3"/>
        <v/>
      </c>
      <c r="AO28" s="34"/>
      <c r="AP28" s="33" t="str">
        <f t="shared" si="4"/>
        <v/>
      </c>
      <c r="AQ28" s="34"/>
      <c r="AS28" s="5">
        <f t="shared" si="5"/>
        <v>1322.3262500000001</v>
      </c>
      <c r="AT28" s="11">
        <f t="shared" si="6"/>
        <v>1.7538971890833727E-2</v>
      </c>
      <c r="AU28" s="5">
        <f t="shared" si="7"/>
        <v>17.538971890833725</v>
      </c>
    </row>
    <row r="29" spans="1:47" x14ac:dyDescent="0.3">
      <c r="A29" s="1" t="s">
        <v>103</v>
      </c>
      <c r="B29" s="1" t="s">
        <v>101</v>
      </c>
      <c r="C29" s="1" t="s">
        <v>102</v>
      </c>
      <c r="D29" s="1" t="s">
        <v>79</v>
      </c>
      <c r="E29" s="1" t="s">
        <v>58</v>
      </c>
      <c r="F29" s="1" t="s">
        <v>104</v>
      </c>
      <c r="G29" s="1" t="s">
        <v>52</v>
      </c>
      <c r="H29" s="1" t="s">
        <v>65</v>
      </c>
      <c r="I29" s="2">
        <v>200.366494937</v>
      </c>
      <c r="J29" s="2">
        <v>39.89</v>
      </c>
      <c r="K29" s="2">
        <f t="shared" si="0"/>
        <v>38.780000000000008</v>
      </c>
      <c r="L29" s="2">
        <f t="shared" si="1"/>
        <v>0.86</v>
      </c>
      <c r="M29" s="3">
        <v>0.86</v>
      </c>
      <c r="P29" s="6">
        <v>0.99</v>
      </c>
      <c r="Q29" s="5">
        <v>1938.6675</v>
      </c>
      <c r="R29" s="7">
        <v>34.32</v>
      </c>
      <c r="S29" s="5">
        <v>34294.26</v>
      </c>
      <c r="T29" s="8">
        <v>2.82</v>
      </c>
      <c r="U29" s="5">
        <v>845.3655</v>
      </c>
      <c r="AB29" s="10">
        <v>0.06</v>
      </c>
      <c r="AC29" s="5">
        <v>6.4753499999999997</v>
      </c>
      <c r="AE29" s="2">
        <v>0.59</v>
      </c>
      <c r="AF29" s="5">
        <v>63.674274999999987</v>
      </c>
      <c r="AK29" s="32"/>
      <c r="AL29" s="33" t="str">
        <f t="shared" si="2"/>
        <v/>
      </c>
      <c r="AM29" s="32"/>
      <c r="AN29" s="33" t="str">
        <f t="shared" si="3"/>
        <v/>
      </c>
      <c r="AO29" s="34"/>
      <c r="AP29" s="33" t="str">
        <f t="shared" si="4"/>
        <v/>
      </c>
      <c r="AQ29" s="34"/>
      <c r="AS29" s="5">
        <f t="shared" si="5"/>
        <v>37148.442625000003</v>
      </c>
      <c r="AT29" s="11">
        <f t="shared" si="6"/>
        <v>0.4927267313857866</v>
      </c>
      <c r="AU29" s="5">
        <f t="shared" si="7"/>
        <v>492.72673138578659</v>
      </c>
    </row>
    <row r="30" spans="1:47" x14ac:dyDescent="0.3">
      <c r="A30" s="1" t="s">
        <v>103</v>
      </c>
      <c r="B30" s="1" t="s">
        <v>101</v>
      </c>
      <c r="C30" s="1" t="s">
        <v>102</v>
      </c>
      <c r="D30" s="1" t="s">
        <v>79</v>
      </c>
      <c r="E30" s="1" t="s">
        <v>60</v>
      </c>
      <c r="F30" s="1" t="s">
        <v>104</v>
      </c>
      <c r="G30" s="1" t="s">
        <v>52</v>
      </c>
      <c r="H30" s="1" t="s">
        <v>65</v>
      </c>
      <c r="I30" s="2">
        <v>200.366494937</v>
      </c>
      <c r="J30" s="2">
        <v>39.18</v>
      </c>
      <c r="K30" s="2">
        <f t="shared" si="0"/>
        <v>8.129999999999999</v>
      </c>
      <c r="L30" s="2">
        <f t="shared" si="1"/>
        <v>0</v>
      </c>
      <c r="P30" s="6">
        <v>0.76</v>
      </c>
      <c r="Q30" s="5">
        <v>1063.05</v>
      </c>
      <c r="R30" s="7">
        <v>7.05</v>
      </c>
      <c r="S30" s="5">
        <v>5031.9375</v>
      </c>
      <c r="T30" s="8">
        <v>0.21</v>
      </c>
      <c r="U30" s="5">
        <v>44.966250000000002</v>
      </c>
      <c r="AE30" s="2">
        <v>0.11</v>
      </c>
      <c r="AF30" s="5">
        <v>8.4796250000000004</v>
      </c>
      <c r="AK30" s="32"/>
      <c r="AL30" s="33" t="str">
        <f t="shared" si="2"/>
        <v/>
      </c>
      <c r="AM30" s="32"/>
      <c r="AN30" s="33" t="str">
        <f t="shared" si="3"/>
        <v/>
      </c>
      <c r="AO30" s="34"/>
      <c r="AP30" s="33" t="str">
        <f t="shared" si="4"/>
        <v/>
      </c>
      <c r="AQ30" s="34"/>
      <c r="AS30" s="5">
        <f t="shared" si="5"/>
        <v>6148.4333750000005</v>
      </c>
      <c r="AT30" s="11">
        <f t="shared" si="6"/>
        <v>8.1551130166847216E-2</v>
      </c>
      <c r="AU30" s="5">
        <f t="shared" si="7"/>
        <v>81.551130166847216</v>
      </c>
    </row>
    <row r="31" spans="1:47" x14ac:dyDescent="0.3">
      <c r="A31" s="1" t="s">
        <v>105</v>
      </c>
      <c r="B31" s="1" t="s">
        <v>106</v>
      </c>
      <c r="C31" s="1" t="s">
        <v>107</v>
      </c>
      <c r="D31" s="1" t="s">
        <v>108</v>
      </c>
      <c r="E31" s="1" t="s">
        <v>71</v>
      </c>
      <c r="F31" s="1" t="s">
        <v>104</v>
      </c>
      <c r="G31" s="1" t="s">
        <v>52</v>
      </c>
      <c r="H31" s="1" t="s">
        <v>65</v>
      </c>
      <c r="I31" s="2">
        <v>141.376793354</v>
      </c>
      <c r="J31" s="2">
        <v>28.78</v>
      </c>
      <c r="K31" s="2">
        <f t="shared" si="0"/>
        <v>28.479999999999997</v>
      </c>
      <c r="L31" s="2">
        <f t="shared" si="1"/>
        <v>0.3</v>
      </c>
      <c r="M31" s="3">
        <v>0.3</v>
      </c>
      <c r="P31" s="6">
        <v>7.46</v>
      </c>
      <c r="Q31" s="5">
        <v>14628.127500000001</v>
      </c>
      <c r="R31" s="7">
        <v>12.6</v>
      </c>
      <c r="S31" s="5">
        <v>12590.55</v>
      </c>
      <c r="T31" s="8">
        <v>3.9</v>
      </c>
      <c r="U31" s="5">
        <v>1169.1224999999999</v>
      </c>
      <c r="AB31" s="10">
        <v>4.5199999999999996</v>
      </c>
      <c r="AC31" s="5">
        <v>487.80970000000002</v>
      </c>
      <c r="AK31" s="32"/>
      <c r="AL31" s="33" t="str">
        <f t="shared" si="2"/>
        <v/>
      </c>
      <c r="AM31" s="32"/>
      <c r="AN31" s="33" t="str">
        <f t="shared" si="3"/>
        <v/>
      </c>
      <c r="AO31" s="34"/>
      <c r="AP31" s="33" t="str">
        <f t="shared" si="4"/>
        <v/>
      </c>
      <c r="AQ31" s="34"/>
      <c r="AS31" s="5">
        <f t="shared" si="5"/>
        <v>28875.609700000001</v>
      </c>
      <c r="AT31" s="11">
        <f t="shared" si="6"/>
        <v>0.38299814955574363</v>
      </c>
      <c r="AU31" s="5">
        <f t="shared" si="7"/>
        <v>382.99814955574362</v>
      </c>
    </row>
    <row r="32" spans="1:47" x14ac:dyDescent="0.3">
      <c r="A32" s="1" t="s">
        <v>105</v>
      </c>
      <c r="B32" s="1" t="s">
        <v>106</v>
      </c>
      <c r="C32" s="1" t="s">
        <v>107</v>
      </c>
      <c r="D32" s="1" t="s">
        <v>108</v>
      </c>
      <c r="E32" s="1" t="s">
        <v>72</v>
      </c>
      <c r="F32" s="1" t="s">
        <v>104</v>
      </c>
      <c r="G32" s="1" t="s">
        <v>52</v>
      </c>
      <c r="H32" s="1" t="s">
        <v>65</v>
      </c>
      <c r="I32" s="2">
        <v>141.376793354</v>
      </c>
      <c r="J32" s="2">
        <v>38.979999999999997</v>
      </c>
      <c r="K32" s="2">
        <f t="shared" si="0"/>
        <v>28.54</v>
      </c>
      <c r="L32" s="2">
        <f t="shared" si="1"/>
        <v>10.44</v>
      </c>
      <c r="M32" s="3">
        <v>10.44</v>
      </c>
      <c r="P32" s="6">
        <v>16.399999999999999</v>
      </c>
      <c r="Q32" s="5">
        <v>32134.8825</v>
      </c>
      <c r="R32" s="7">
        <v>11.35</v>
      </c>
      <c r="S32" s="5">
        <v>11341.487499999999</v>
      </c>
      <c r="T32" s="8">
        <v>0.33</v>
      </c>
      <c r="U32" s="5">
        <v>98.925750000000022</v>
      </c>
      <c r="AB32" s="10">
        <v>0.46</v>
      </c>
      <c r="AC32" s="5">
        <v>49.644350000000003</v>
      </c>
      <c r="AK32" s="32"/>
      <c r="AL32" s="33" t="str">
        <f t="shared" si="2"/>
        <v/>
      </c>
      <c r="AM32" s="32"/>
      <c r="AN32" s="33" t="str">
        <f t="shared" si="3"/>
        <v/>
      </c>
      <c r="AO32" s="34"/>
      <c r="AP32" s="33" t="str">
        <f t="shared" si="4"/>
        <v/>
      </c>
      <c r="AQ32" s="34"/>
      <c r="AS32" s="5">
        <f t="shared" si="5"/>
        <v>43624.9401</v>
      </c>
      <c r="AT32" s="11">
        <f t="shared" si="6"/>
        <v>0.57862921359475772</v>
      </c>
      <c r="AU32" s="5">
        <f t="shared" si="7"/>
        <v>578.62921359475774</v>
      </c>
    </row>
    <row r="33" spans="1:47" x14ac:dyDescent="0.3">
      <c r="A33" s="1" t="s">
        <v>105</v>
      </c>
      <c r="B33" s="1" t="s">
        <v>106</v>
      </c>
      <c r="C33" s="1" t="s">
        <v>107</v>
      </c>
      <c r="D33" s="1" t="s">
        <v>108</v>
      </c>
      <c r="E33" s="1" t="s">
        <v>55</v>
      </c>
      <c r="F33" s="1" t="s">
        <v>104</v>
      </c>
      <c r="G33" s="1" t="s">
        <v>52</v>
      </c>
      <c r="H33" s="1" t="s">
        <v>65</v>
      </c>
      <c r="I33" s="2">
        <v>141.376793354</v>
      </c>
      <c r="J33" s="2">
        <v>39.99</v>
      </c>
      <c r="K33" s="2">
        <f t="shared" si="0"/>
        <v>24.769999999999996</v>
      </c>
      <c r="L33" s="2">
        <f t="shared" si="1"/>
        <v>15.21</v>
      </c>
      <c r="M33" s="3">
        <v>15.21</v>
      </c>
      <c r="P33" s="6">
        <v>0.51</v>
      </c>
      <c r="Q33" s="5">
        <v>998.70749999999998</v>
      </c>
      <c r="R33" s="7">
        <v>15.45</v>
      </c>
      <c r="S33" s="5">
        <v>15438.4125</v>
      </c>
      <c r="T33" s="8">
        <v>7.77</v>
      </c>
      <c r="U33" s="5">
        <v>2329.2517499999999</v>
      </c>
      <c r="AB33" s="10">
        <v>1.04</v>
      </c>
      <c r="AC33" s="5">
        <v>111.93105</v>
      </c>
      <c r="AK33" s="32"/>
      <c r="AL33" s="33" t="str">
        <f t="shared" si="2"/>
        <v/>
      </c>
      <c r="AM33" s="32"/>
      <c r="AN33" s="33" t="str">
        <f t="shared" si="3"/>
        <v/>
      </c>
      <c r="AO33" s="34"/>
      <c r="AP33" s="33" t="str">
        <f t="shared" si="4"/>
        <v/>
      </c>
      <c r="AQ33" s="34"/>
      <c r="AS33" s="5">
        <f t="shared" si="5"/>
        <v>18878.302799999998</v>
      </c>
      <c r="AT33" s="11">
        <f t="shared" si="6"/>
        <v>0.25039661895530513</v>
      </c>
      <c r="AU33" s="5">
        <f t="shared" si="7"/>
        <v>250.39661895530514</v>
      </c>
    </row>
    <row r="34" spans="1:47" x14ac:dyDescent="0.3">
      <c r="A34" s="1" t="s">
        <v>105</v>
      </c>
      <c r="B34" s="1" t="s">
        <v>106</v>
      </c>
      <c r="C34" s="1" t="s">
        <v>107</v>
      </c>
      <c r="D34" s="1" t="s">
        <v>108</v>
      </c>
      <c r="E34" s="1" t="s">
        <v>54</v>
      </c>
      <c r="F34" s="1" t="s">
        <v>104</v>
      </c>
      <c r="G34" s="1" t="s">
        <v>52</v>
      </c>
      <c r="H34" s="1" t="s">
        <v>65</v>
      </c>
      <c r="I34" s="2">
        <v>141.376793354</v>
      </c>
      <c r="J34" s="2">
        <v>29.93</v>
      </c>
      <c r="K34" s="2">
        <f t="shared" si="0"/>
        <v>28.699999999999996</v>
      </c>
      <c r="L34" s="2">
        <f t="shared" si="1"/>
        <v>1.23</v>
      </c>
      <c r="M34" s="3">
        <v>1.23</v>
      </c>
      <c r="P34" s="6">
        <v>5.76</v>
      </c>
      <c r="Q34" s="5">
        <v>11299.102500000001</v>
      </c>
      <c r="R34" s="7">
        <v>22.22</v>
      </c>
      <c r="S34" s="5">
        <v>22200.48</v>
      </c>
      <c r="T34" s="8">
        <v>0.72</v>
      </c>
      <c r="U34" s="5">
        <v>215.83799999999999</v>
      </c>
      <c r="AK34" s="32"/>
      <c r="AL34" s="33" t="str">
        <f t="shared" si="2"/>
        <v/>
      </c>
      <c r="AM34" s="32"/>
      <c r="AN34" s="33" t="str">
        <f t="shared" si="3"/>
        <v/>
      </c>
      <c r="AO34" s="34"/>
      <c r="AP34" s="33" t="str">
        <f t="shared" si="4"/>
        <v/>
      </c>
      <c r="AQ34" s="34"/>
      <c r="AS34" s="5">
        <f t="shared" si="5"/>
        <v>33715.420500000007</v>
      </c>
      <c r="AT34" s="11">
        <f t="shared" si="6"/>
        <v>0.44719206961000679</v>
      </c>
      <c r="AU34" s="5">
        <f t="shared" si="7"/>
        <v>447.1920696100068</v>
      </c>
    </row>
    <row r="35" spans="1:47" x14ac:dyDescent="0.3">
      <c r="A35" s="1" t="s">
        <v>109</v>
      </c>
      <c r="B35" s="1" t="s">
        <v>85</v>
      </c>
      <c r="C35" s="1" t="s">
        <v>86</v>
      </c>
      <c r="D35" s="1" t="s">
        <v>79</v>
      </c>
      <c r="E35" s="1" t="s">
        <v>50</v>
      </c>
      <c r="F35" s="1" t="s">
        <v>104</v>
      </c>
      <c r="G35" s="1" t="s">
        <v>52</v>
      </c>
      <c r="H35" s="1" t="s">
        <v>65</v>
      </c>
      <c r="I35" s="2">
        <v>142.32567003899999</v>
      </c>
      <c r="J35" s="2">
        <v>30.15</v>
      </c>
      <c r="K35" s="2">
        <f t="shared" si="0"/>
        <v>30.15</v>
      </c>
      <c r="L35" s="2">
        <f t="shared" si="1"/>
        <v>0</v>
      </c>
      <c r="N35" s="4">
        <v>0.5</v>
      </c>
      <c r="O35" s="5">
        <v>885.9375</v>
      </c>
      <c r="P35" s="6">
        <v>14.96</v>
      </c>
      <c r="Q35" s="5">
        <v>20939.287499999999</v>
      </c>
      <c r="R35" s="7">
        <v>14.69</v>
      </c>
      <c r="S35" s="5">
        <v>10513.5375</v>
      </c>
      <c r="AK35" s="32"/>
      <c r="AL35" s="33" t="str">
        <f t="shared" si="2"/>
        <v/>
      </c>
      <c r="AM35" s="32"/>
      <c r="AN35" s="33" t="str">
        <f t="shared" si="3"/>
        <v/>
      </c>
      <c r="AO35" s="34"/>
      <c r="AP35" s="33" t="str">
        <f t="shared" si="4"/>
        <v/>
      </c>
      <c r="AQ35" s="34"/>
      <c r="AS35" s="5">
        <f t="shared" si="5"/>
        <v>32338.762499999997</v>
      </c>
      <c r="AT35" s="11">
        <f t="shared" si="6"/>
        <v>0.42893245632221833</v>
      </c>
      <c r="AU35" s="5">
        <f t="shared" si="7"/>
        <v>428.93245632221829</v>
      </c>
    </row>
    <row r="36" spans="1:47" x14ac:dyDescent="0.3">
      <c r="A36" s="1" t="s">
        <v>109</v>
      </c>
      <c r="B36" s="1" t="s">
        <v>85</v>
      </c>
      <c r="C36" s="1" t="s">
        <v>86</v>
      </c>
      <c r="D36" s="1" t="s">
        <v>79</v>
      </c>
      <c r="E36" s="1" t="s">
        <v>61</v>
      </c>
      <c r="F36" s="1" t="s">
        <v>104</v>
      </c>
      <c r="G36" s="1" t="s">
        <v>52</v>
      </c>
      <c r="H36" s="1" t="s">
        <v>65</v>
      </c>
      <c r="I36" s="2">
        <v>142.32567003899999</v>
      </c>
      <c r="J36" s="2">
        <v>40.29</v>
      </c>
      <c r="K36" s="2">
        <f t="shared" si="0"/>
        <v>39.989999999999995</v>
      </c>
      <c r="L36" s="2">
        <f t="shared" si="1"/>
        <v>0</v>
      </c>
      <c r="N36" s="4">
        <v>2.34</v>
      </c>
      <c r="O36" s="5">
        <v>4812.4125000000004</v>
      </c>
      <c r="P36" s="6">
        <v>31.15</v>
      </c>
      <c r="Q36" s="5">
        <v>44326.387499999997</v>
      </c>
      <c r="R36" s="7">
        <v>5.34</v>
      </c>
      <c r="S36" s="5">
        <v>3814.28</v>
      </c>
      <c r="T36" s="8">
        <v>0.3</v>
      </c>
      <c r="U36" s="5">
        <v>65.093999999999994</v>
      </c>
      <c r="AB36" s="10">
        <v>0.83000000000000007</v>
      </c>
      <c r="AC36" s="5">
        <v>67.991175000000013</v>
      </c>
      <c r="AE36" s="2">
        <v>0.03</v>
      </c>
      <c r="AF36" s="5">
        <v>2.3126250000000002</v>
      </c>
      <c r="AK36" s="32"/>
      <c r="AL36" s="33" t="str">
        <f t="shared" si="2"/>
        <v/>
      </c>
      <c r="AM36" s="32"/>
      <c r="AN36" s="33" t="str">
        <f t="shared" si="3"/>
        <v/>
      </c>
      <c r="AO36" s="34"/>
      <c r="AP36" s="33" t="str">
        <f t="shared" si="4"/>
        <v/>
      </c>
      <c r="AQ36" s="34"/>
      <c r="AS36" s="5">
        <f t="shared" si="5"/>
        <v>53088.477799999993</v>
      </c>
      <c r="AT36" s="11">
        <f t="shared" si="6"/>
        <v>0.70415097625215417</v>
      </c>
      <c r="AU36" s="5">
        <f t="shared" si="7"/>
        <v>704.15097625215424</v>
      </c>
    </row>
    <row r="37" spans="1:47" x14ac:dyDescent="0.3">
      <c r="A37" s="1" t="s">
        <v>109</v>
      </c>
      <c r="B37" s="1" t="s">
        <v>85</v>
      </c>
      <c r="C37" s="1" t="s">
        <v>86</v>
      </c>
      <c r="D37" s="1" t="s">
        <v>79</v>
      </c>
      <c r="E37" s="1" t="s">
        <v>69</v>
      </c>
      <c r="F37" s="1" t="s">
        <v>104</v>
      </c>
      <c r="G37" s="1" t="s">
        <v>52</v>
      </c>
      <c r="H37" s="1" t="s">
        <v>65</v>
      </c>
      <c r="I37" s="2">
        <v>142.32567003899999</v>
      </c>
      <c r="J37" s="2">
        <v>38.33</v>
      </c>
      <c r="K37" s="2">
        <f t="shared" si="0"/>
        <v>38.21</v>
      </c>
      <c r="L37" s="2">
        <f t="shared" si="1"/>
        <v>0</v>
      </c>
      <c r="N37" s="4">
        <v>2.16</v>
      </c>
      <c r="O37" s="5">
        <v>5336.8874999999998</v>
      </c>
      <c r="P37" s="6">
        <v>12.67</v>
      </c>
      <c r="Q37" s="5">
        <v>20676.322499999998</v>
      </c>
      <c r="R37" s="7">
        <v>13.34</v>
      </c>
      <c r="S37" s="5">
        <v>10883.26</v>
      </c>
      <c r="T37" s="8">
        <v>3.16</v>
      </c>
      <c r="U37" s="5">
        <v>727.16849999999999</v>
      </c>
      <c r="Z37" s="9">
        <v>0.36</v>
      </c>
      <c r="AA37" s="5">
        <v>36.658200000000001</v>
      </c>
      <c r="AB37" s="10">
        <v>6.52</v>
      </c>
      <c r="AC37" s="5">
        <v>543.62105000000008</v>
      </c>
      <c r="AK37" s="32"/>
      <c r="AL37" s="33" t="str">
        <f t="shared" si="2"/>
        <v/>
      </c>
      <c r="AM37" s="32"/>
      <c r="AN37" s="33" t="str">
        <f t="shared" si="3"/>
        <v/>
      </c>
      <c r="AO37" s="34"/>
      <c r="AP37" s="33" t="str">
        <f t="shared" si="4"/>
        <v/>
      </c>
      <c r="AQ37" s="34"/>
      <c r="AS37" s="5">
        <f t="shared" si="5"/>
        <v>38203.917750000001</v>
      </c>
      <c r="AT37" s="11">
        <f t="shared" si="6"/>
        <v>0.50672626330829751</v>
      </c>
      <c r="AU37" s="5">
        <f t="shared" si="7"/>
        <v>506.72626330829752</v>
      </c>
    </row>
    <row r="38" spans="1:47" x14ac:dyDescent="0.3">
      <c r="A38" s="1" t="s">
        <v>109</v>
      </c>
      <c r="B38" s="1" t="s">
        <v>85</v>
      </c>
      <c r="C38" s="1" t="s">
        <v>86</v>
      </c>
      <c r="D38" s="1" t="s">
        <v>79</v>
      </c>
      <c r="E38" s="1" t="s">
        <v>63</v>
      </c>
      <c r="F38" s="1" t="s">
        <v>104</v>
      </c>
      <c r="G38" s="1" t="s">
        <v>52</v>
      </c>
      <c r="H38" s="1" t="s">
        <v>65</v>
      </c>
      <c r="I38" s="2">
        <v>142.32567003899999</v>
      </c>
      <c r="J38" s="2">
        <v>28.21</v>
      </c>
      <c r="K38" s="2">
        <f t="shared" si="0"/>
        <v>28.200000000000003</v>
      </c>
      <c r="L38" s="2">
        <f t="shared" si="1"/>
        <v>0</v>
      </c>
      <c r="N38" s="4">
        <v>8.35</v>
      </c>
      <c r="O38" s="5">
        <v>14795.15625</v>
      </c>
      <c r="P38" s="6">
        <v>18.96</v>
      </c>
      <c r="Q38" s="5">
        <v>26520.3</v>
      </c>
      <c r="R38" s="7">
        <v>0.8899999999999999</v>
      </c>
      <c r="S38" s="5">
        <v>635.23749999999995</v>
      </c>
      <c r="AK38" s="32"/>
      <c r="AL38" s="33" t="str">
        <f t="shared" si="2"/>
        <v/>
      </c>
      <c r="AM38" s="32"/>
      <c r="AN38" s="33" t="str">
        <f t="shared" si="3"/>
        <v/>
      </c>
      <c r="AO38" s="34"/>
      <c r="AP38" s="33" t="str">
        <f t="shared" si="4"/>
        <v/>
      </c>
      <c r="AQ38" s="34"/>
      <c r="AS38" s="5">
        <f t="shared" si="5"/>
        <v>41950.693750000006</v>
      </c>
      <c r="AT38" s="11">
        <f t="shared" si="6"/>
        <v>0.55642247023548397</v>
      </c>
      <c r="AU38" s="5">
        <f t="shared" si="7"/>
        <v>556.42247023548396</v>
      </c>
    </row>
    <row r="39" spans="1:47" x14ac:dyDescent="0.3">
      <c r="A39" s="1" t="s">
        <v>110</v>
      </c>
      <c r="B39" s="1" t="s">
        <v>111</v>
      </c>
      <c r="C39" s="1" t="s">
        <v>112</v>
      </c>
      <c r="D39" s="1" t="s">
        <v>113</v>
      </c>
      <c r="E39" s="1" t="s">
        <v>59</v>
      </c>
      <c r="F39" s="1" t="s">
        <v>104</v>
      </c>
      <c r="G39" s="1" t="s">
        <v>52</v>
      </c>
      <c r="H39" s="1" t="s">
        <v>65</v>
      </c>
      <c r="I39" s="2">
        <v>80.718057552700003</v>
      </c>
      <c r="J39" s="2">
        <v>40.18</v>
      </c>
      <c r="K39" s="2">
        <f t="shared" si="0"/>
        <v>39.86</v>
      </c>
      <c r="L39" s="2">
        <f t="shared" si="1"/>
        <v>0</v>
      </c>
      <c r="P39" s="6">
        <v>0.04</v>
      </c>
      <c r="Q39" s="5">
        <v>55.95</v>
      </c>
      <c r="AB39" s="10">
        <v>0.14000000000000001</v>
      </c>
      <c r="AC39" s="5">
        <v>12.025650000000001</v>
      </c>
      <c r="AE39" s="2">
        <v>39.68</v>
      </c>
      <c r="AF39" s="5">
        <v>3073.3244500000001</v>
      </c>
      <c r="AK39" s="32"/>
      <c r="AL39" s="33" t="str">
        <f t="shared" si="2"/>
        <v/>
      </c>
      <c r="AM39" s="32"/>
      <c r="AN39" s="33" t="str">
        <f t="shared" si="3"/>
        <v/>
      </c>
      <c r="AO39" s="34"/>
      <c r="AP39" s="33" t="str">
        <f t="shared" si="4"/>
        <v/>
      </c>
      <c r="AQ39" s="34"/>
      <c r="AS39" s="5">
        <f t="shared" si="5"/>
        <v>3141.3000999999999</v>
      </c>
      <c r="AT39" s="11">
        <f t="shared" si="6"/>
        <v>4.166534102652289E-2</v>
      </c>
      <c r="AU39" s="5">
        <f t="shared" si="7"/>
        <v>41.665341026522889</v>
      </c>
    </row>
    <row r="40" spans="1:47" x14ac:dyDescent="0.3">
      <c r="A40" s="1" t="s">
        <v>110</v>
      </c>
      <c r="B40" s="1" t="s">
        <v>111</v>
      </c>
      <c r="C40" s="1" t="s">
        <v>112</v>
      </c>
      <c r="D40" s="1" t="s">
        <v>113</v>
      </c>
      <c r="E40" s="1" t="s">
        <v>68</v>
      </c>
      <c r="F40" s="1" t="s">
        <v>104</v>
      </c>
      <c r="G40" s="1" t="s">
        <v>52</v>
      </c>
      <c r="H40" s="1" t="s">
        <v>65</v>
      </c>
      <c r="I40" s="2">
        <v>80.718057552700003</v>
      </c>
      <c r="J40" s="2">
        <v>38.57</v>
      </c>
      <c r="K40" s="2">
        <f t="shared" si="0"/>
        <v>25.279999999999998</v>
      </c>
      <c r="L40" s="2">
        <f t="shared" si="1"/>
        <v>0</v>
      </c>
      <c r="P40" s="6">
        <v>0.11</v>
      </c>
      <c r="Q40" s="5">
        <v>176.24250000000001</v>
      </c>
      <c r="R40" s="7">
        <v>0.15</v>
      </c>
      <c r="S40" s="5">
        <v>144.17750000000001</v>
      </c>
      <c r="T40" s="8">
        <v>0.04</v>
      </c>
      <c r="U40" s="5">
        <v>11.991</v>
      </c>
      <c r="Z40" s="9">
        <v>0.36</v>
      </c>
      <c r="AA40" s="5">
        <v>43.1676</v>
      </c>
      <c r="AB40" s="10">
        <v>0.33</v>
      </c>
      <c r="AC40" s="5">
        <v>35.614424999999997</v>
      </c>
      <c r="AE40" s="2">
        <v>24.29</v>
      </c>
      <c r="AF40" s="5">
        <v>2265.909975</v>
      </c>
      <c r="AK40" s="32"/>
      <c r="AL40" s="33" t="str">
        <f t="shared" si="2"/>
        <v/>
      </c>
      <c r="AM40" s="32"/>
      <c r="AN40" s="33" t="str">
        <f t="shared" si="3"/>
        <v/>
      </c>
      <c r="AO40" s="34"/>
      <c r="AP40" s="33" t="str">
        <f t="shared" si="4"/>
        <v/>
      </c>
      <c r="AQ40" s="34"/>
      <c r="AS40" s="5">
        <f t="shared" si="5"/>
        <v>2677.1030000000001</v>
      </c>
      <c r="AT40" s="11">
        <f t="shared" si="6"/>
        <v>3.5508358293474582E-2</v>
      </c>
      <c r="AU40" s="5">
        <f t="shared" si="7"/>
        <v>35.508358293474579</v>
      </c>
    </row>
    <row r="41" spans="1:47" x14ac:dyDescent="0.3">
      <c r="A41" s="1" t="s">
        <v>114</v>
      </c>
      <c r="B41" s="1" t="s">
        <v>115</v>
      </c>
      <c r="C41" s="1" t="s">
        <v>99</v>
      </c>
      <c r="D41" s="1" t="s">
        <v>79</v>
      </c>
      <c r="E41" s="1" t="s">
        <v>66</v>
      </c>
      <c r="F41" s="1" t="s">
        <v>104</v>
      </c>
      <c r="G41" s="1" t="s">
        <v>52</v>
      </c>
      <c r="H41" s="1" t="s">
        <v>65</v>
      </c>
      <c r="I41" s="2">
        <v>40.1756658559</v>
      </c>
      <c r="J41" s="2">
        <v>37.24</v>
      </c>
      <c r="K41" s="2">
        <f t="shared" si="0"/>
        <v>2.2199999999999998</v>
      </c>
      <c r="L41" s="2">
        <f t="shared" si="1"/>
        <v>1.7</v>
      </c>
      <c r="M41" s="3">
        <v>1.7</v>
      </c>
      <c r="P41" s="6">
        <v>1.4</v>
      </c>
      <c r="Q41" s="5">
        <v>1958.25</v>
      </c>
      <c r="R41" s="7">
        <v>0.69</v>
      </c>
      <c r="S41" s="5">
        <v>492.48750000000001</v>
      </c>
      <c r="T41" s="8">
        <v>0.05</v>
      </c>
      <c r="U41" s="5">
        <v>10.706250000000001</v>
      </c>
      <c r="AE41" s="2">
        <v>0.08</v>
      </c>
      <c r="AF41" s="5">
        <v>6.1670000000000007</v>
      </c>
      <c r="AK41" s="32"/>
      <c r="AL41" s="33" t="str">
        <f t="shared" ref="AL41:AL104" si="8">IF(AK41&gt;0,AK41*$AL$1,"")</f>
        <v/>
      </c>
      <c r="AM41" s="32"/>
      <c r="AN41" s="33" t="str">
        <f t="shared" ref="AN41:AN104" si="9">IF(AM41&gt;0,AM41*$AN$1,"")</f>
        <v/>
      </c>
      <c r="AO41" s="34"/>
      <c r="AP41" s="33" t="str">
        <f t="shared" ref="AP41:AP104" si="10">IF(AO41&gt;0,AO41*$AP$1,"")</f>
        <v/>
      </c>
      <c r="AQ41" s="34"/>
      <c r="AS41" s="5">
        <f t="shared" si="5"/>
        <v>2467.6107500000003</v>
      </c>
      <c r="AT41" s="11">
        <f t="shared" si="6"/>
        <v>3.2729710675991744E-2</v>
      </c>
      <c r="AU41" s="5">
        <f t="shared" ref="AU41:AU104" si="11">(AT41/100)*$AU$1</f>
        <v>32.72971067599174</v>
      </c>
    </row>
    <row r="42" spans="1:47" x14ac:dyDescent="0.3">
      <c r="A42" s="1" t="s">
        <v>116</v>
      </c>
      <c r="B42" s="1" t="s">
        <v>117</v>
      </c>
      <c r="C42" s="1" t="s">
        <v>118</v>
      </c>
      <c r="D42" s="1" t="s">
        <v>119</v>
      </c>
      <c r="E42" s="1" t="s">
        <v>73</v>
      </c>
      <c r="F42" s="1" t="s">
        <v>64</v>
      </c>
      <c r="G42" s="1" t="s">
        <v>52</v>
      </c>
      <c r="H42" s="1" t="s">
        <v>65</v>
      </c>
      <c r="I42" s="2">
        <v>158.917862961</v>
      </c>
      <c r="J42" s="2">
        <v>38.31</v>
      </c>
      <c r="K42" s="2">
        <f t="shared" si="0"/>
        <v>6.9600000000000009</v>
      </c>
      <c r="L42" s="2">
        <f t="shared" si="1"/>
        <v>0</v>
      </c>
      <c r="P42" s="6">
        <v>4.7300000000000004</v>
      </c>
      <c r="Q42" s="5">
        <v>9245.7374999999993</v>
      </c>
      <c r="R42" s="7">
        <v>1.73</v>
      </c>
      <c r="S42" s="5">
        <v>1728.7025000000001</v>
      </c>
      <c r="T42" s="8">
        <v>9.9999999999999992E-2</v>
      </c>
      <c r="U42" s="5">
        <v>22.268999999999998</v>
      </c>
      <c r="AB42" s="10">
        <v>0.4</v>
      </c>
      <c r="AC42" s="5">
        <v>38.8521</v>
      </c>
      <c r="AK42" s="32"/>
      <c r="AL42" s="33" t="str">
        <f t="shared" si="8"/>
        <v/>
      </c>
      <c r="AM42" s="32"/>
      <c r="AN42" s="33" t="str">
        <f t="shared" si="9"/>
        <v/>
      </c>
      <c r="AO42" s="34"/>
      <c r="AP42" s="33" t="str">
        <f t="shared" si="10"/>
        <v/>
      </c>
      <c r="AQ42" s="34"/>
      <c r="AS42" s="5">
        <f t="shared" si="5"/>
        <v>11035.561099999999</v>
      </c>
      <c r="AT42" s="11">
        <f t="shared" si="6"/>
        <v>0.14637264890754312</v>
      </c>
      <c r="AU42" s="5">
        <f t="shared" si="11"/>
        <v>146.37264890754312</v>
      </c>
    </row>
    <row r="43" spans="1:47" x14ac:dyDescent="0.3">
      <c r="A43" s="1" t="s">
        <v>116</v>
      </c>
      <c r="B43" s="1" t="s">
        <v>117</v>
      </c>
      <c r="C43" s="1" t="s">
        <v>118</v>
      </c>
      <c r="D43" s="1" t="s">
        <v>119</v>
      </c>
      <c r="E43" s="1" t="s">
        <v>58</v>
      </c>
      <c r="F43" s="1" t="s">
        <v>64</v>
      </c>
      <c r="G43" s="1" t="s">
        <v>52</v>
      </c>
      <c r="H43" s="1" t="s">
        <v>65</v>
      </c>
      <c r="I43" s="2">
        <v>158.917862961</v>
      </c>
      <c r="J43" s="2">
        <v>38.43</v>
      </c>
      <c r="K43" s="2">
        <f t="shared" si="0"/>
        <v>0.52</v>
      </c>
      <c r="L43" s="2">
        <f t="shared" si="1"/>
        <v>0</v>
      </c>
      <c r="R43" s="7">
        <v>0.52</v>
      </c>
      <c r="S43" s="5">
        <v>499.625</v>
      </c>
      <c r="AK43" s="32"/>
      <c r="AL43" s="33" t="str">
        <f t="shared" si="8"/>
        <v/>
      </c>
      <c r="AM43" s="32"/>
      <c r="AN43" s="33" t="str">
        <f t="shared" si="9"/>
        <v/>
      </c>
      <c r="AO43" s="34"/>
      <c r="AP43" s="33" t="str">
        <f t="shared" si="10"/>
        <v/>
      </c>
      <c r="AQ43" s="34"/>
      <c r="AS43" s="5">
        <f t="shared" si="5"/>
        <v>499.625</v>
      </c>
      <c r="AT43" s="11">
        <f t="shared" si="6"/>
        <v>6.6268886600094334E-3</v>
      </c>
      <c r="AU43" s="5">
        <f t="shared" si="11"/>
        <v>6.6268886600094339</v>
      </c>
    </row>
    <row r="44" spans="1:47" x14ac:dyDescent="0.3">
      <c r="A44" s="1" t="s">
        <v>120</v>
      </c>
      <c r="B44" s="1" t="s">
        <v>121</v>
      </c>
      <c r="C44" s="1" t="s">
        <v>122</v>
      </c>
      <c r="D44" s="1" t="s">
        <v>79</v>
      </c>
      <c r="E44" s="1" t="s">
        <v>71</v>
      </c>
      <c r="F44" s="1" t="s">
        <v>64</v>
      </c>
      <c r="G44" s="1" t="s">
        <v>52</v>
      </c>
      <c r="H44" s="1" t="s">
        <v>65</v>
      </c>
      <c r="I44" s="2">
        <v>70.073425844200003</v>
      </c>
      <c r="J44" s="2">
        <v>27.82</v>
      </c>
      <c r="K44" s="2">
        <f t="shared" si="0"/>
        <v>27.82</v>
      </c>
      <c r="L44" s="2">
        <f t="shared" si="1"/>
        <v>0</v>
      </c>
      <c r="P44" s="6">
        <v>10.98</v>
      </c>
      <c r="Q44" s="5">
        <v>15372.262500000001</v>
      </c>
      <c r="R44" s="7">
        <v>16.84</v>
      </c>
      <c r="S44" s="5">
        <v>12019.55</v>
      </c>
      <c r="AK44" s="32"/>
      <c r="AL44" s="33" t="str">
        <f t="shared" si="8"/>
        <v/>
      </c>
      <c r="AM44" s="32"/>
      <c r="AN44" s="33" t="str">
        <f t="shared" si="9"/>
        <v/>
      </c>
      <c r="AO44" s="34"/>
      <c r="AP44" s="33" t="str">
        <f t="shared" si="10"/>
        <v/>
      </c>
      <c r="AQ44" s="34"/>
      <c r="AS44" s="5">
        <f t="shared" si="5"/>
        <v>27391.8125</v>
      </c>
      <c r="AT44" s="11">
        <f t="shared" si="6"/>
        <v>0.36331747137023701</v>
      </c>
      <c r="AU44" s="5">
        <f t="shared" si="11"/>
        <v>363.317471370237</v>
      </c>
    </row>
    <row r="45" spans="1:47" x14ac:dyDescent="0.3">
      <c r="A45" s="1" t="s">
        <v>120</v>
      </c>
      <c r="B45" s="1" t="s">
        <v>121</v>
      </c>
      <c r="C45" s="1" t="s">
        <v>122</v>
      </c>
      <c r="D45" s="1" t="s">
        <v>79</v>
      </c>
      <c r="E45" s="1" t="s">
        <v>72</v>
      </c>
      <c r="F45" s="1" t="s">
        <v>64</v>
      </c>
      <c r="G45" s="1" t="s">
        <v>52</v>
      </c>
      <c r="H45" s="1" t="s">
        <v>65</v>
      </c>
      <c r="I45" s="2">
        <v>70.073425844200003</v>
      </c>
      <c r="J45" s="2">
        <v>37.79</v>
      </c>
      <c r="K45" s="2">
        <f t="shared" si="0"/>
        <v>37.789999999999992</v>
      </c>
      <c r="L45" s="2">
        <f t="shared" si="1"/>
        <v>0</v>
      </c>
      <c r="N45" s="4">
        <v>6.72</v>
      </c>
      <c r="O45" s="5">
        <v>11914.0875</v>
      </c>
      <c r="P45" s="6">
        <v>27.58</v>
      </c>
      <c r="Q45" s="5">
        <v>40532.977500000001</v>
      </c>
      <c r="R45" s="7">
        <v>3.19</v>
      </c>
      <c r="S45" s="5">
        <v>2519.5374999999999</v>
      </c>
      <c r="T45" s="8">
        <v>0.3</v>
      </c>
      <c r="U45" s="5">
        <v>65.950500000000005</v>
      </c>
      <c r="AK45" s="32"/>
      <c r="AL45" s="33" t="str">
        <f t="shared" si="8"/>
        <v/>
      </c>
      <c r="AM45" s="32"/>
      <c r="AN45" s="33" t="str">
        <f t="shared" si="9"/>
        <v/>
      </c>
      <c r="AO45" s="34"/>
      <c r="AP45" s="33" t="str">
        <f t="shared" si="10"/>
        <v/>
      </c>
      <c r="AQ45" s="34"/>
      <c r="AS45" s="5">
        <f t="shared" si="5"/>
        <v>55032.553</v>
      </c>
      <c r="AT45" s="11">
        <f t="shared" si="6"/>
        <v>0.72993665530561558</v>
      </c>
      <c r="AU45" s="5">
        <f t="shared" si="11"/>
        <v>729.93665530561555</v>
      </c>
    </row>
    <row r="46" spans="1:47" x14ac:dyDescent="0.3">
      <c r="A46" s="1" t="s">
        <v>123</v>
      </c>
      <c r="B46" s="1" t="s">
        <v>121</v>
      </c>
      <c r="C46" s="1" t="s">
        <v>122</v>
      </c>
      <c r="D46" s="1" t="s">
        <v>79</v>
      </c>
      <c r="E46" s="1" t="s">
        <v>55</v>
      </c>
      <c r="F46" s="1" t="s">
        <v>64</v>
      </c>
      <c r="G46" s="1" t="s">
        <v>52</v>
      </c>
      <c r="H46" s="1" t="s">
        <v>65</v>
      </c>
      <c r="I46" s="2">
        <v>70.103308127000005</v>
      </c>
      <c r="J46" s="2">
        <v>39.83</v>
      </c>
      <c r="K46" s="2">
        <f t="shared" si="0"/>
        <v>34.340000000000003</v>
      </c>
      <c r="L46" s="2">
        <f t="shared" si="1"/>
        <v>0</v>
      </c>
      <c r="P46" s="6">
        <v>20.66</v>
      </c>
      <c r="Q46" s="5">
        <v>28898.174999999999</v>
      </c>
      <c r="R46" s="7">
        <v>13.68</v>
      </c>
      <c r="S46" s="5">
        <v>9764.1</v>
      </c>
      <c r="AK46" s="32"/>
      <c r="AL46" s="33" t="str">
        <f t="shared" si="8"/>
        <v/>
      </c>
      <c r="AM46" s="32"/>
      <c r="AN46" s="33" t="str">
        <f t="shared" si="9"/>
        <v/>
      </c>
      <c r="AO46" s="34"/>
      <c r="AP46" s="33" t="str">
        <f t="shared" si="10"/>
        <v/>
      </c>
      <c r="AQ46" s="34"/>
      <c r="AS46" s="5">
        <f t="shared" si="5"/>
        <v>38662.275000000001</v>
      </c>
      <c r="AT46" s="11">
        <f t="shared" si="6"/>
        <v>0.51280578787623976</v>
      </c>
      <c r="AU46" s="5">
        <f t="shared" si="11"/>
        <v>512.80578787623983</v>
      </c>
    </row>
    <row r="47" spans="1:47" x14ac:dyDescent="0.3">
      <c r="A47" s="1" t="s">
        <v>123</v>
      </c>
      <c r="B47" s="1" t="s">
        <v>121</v>
      </c>
      <c r="C47" s="1" t="s">
        <v>122</v>
      </c>
      <c r="D47" s="1" t="s">
        <v>79</v>
      </c>
      <c r="E47" s="1" t="s">
        <v>54</v>
      </c>
      <c r="F47" s="1" t="s">
        <v>64</v>
      </c>
      <c r="G47" s="1" t="s">
        <v>52</v>
      </c>
      <c r="H47" s="1" t="s">
        <v>65</v>
      </c>
      <c r="I47" s="2">
        <v>70.103308127000005</v>
      </c>
      <c r="J47" s="2">
        <v>29.3</v>
      </c>
      <c r="K47" s="2">
        <f t="shared" si="0"/>
        <v>29.3</v>
      </c>
      <c r="L47" s="2">
        <f t="shared" si="1"/>
        <v>0</v>
      </c>
      <c r="P47" s="6">
        <v>3.15</v>
      </c>
      <c r="Q47" s="5">
        <v>4548.7350000000006</v>
      </c>
      <c r="R47" s="7">
        <v>19.48</v>
      </c>
      <c r="S47" s="5">
        <v>14526.24</v>
      </c>
      <c r="T47" s="8">
        <v>4.03</v>
      </c>
      <c r="U47" s="5">
        <v>862.92375000000004</v>
      </c>
      <c r="AB47" s="10">
        <v>2.64</v>
      </c>
      <c r="AC47" s="5">
        <v>203.511</v>
      </c>
      <c r="AK47" s="32"/>
      <c r="AL47" s="33" t="str">
        <f t="shared" si="8"/>
        <v/>
      </c>
      <c r="AM47" s="32"/>
      <c r="AN47" s="33" t="str">
        <f t="shared" si="9"/>
        <v/>
      </c>
      <c r="AO47" s="34"/>
      <c r="AP47" s="33" t="str">
        <f t="shared" si="10"/>
        <v/>
      </c>
      <c r="AQ47" s="34"/>
      <c r="AS47" s="5">
        <f t="shared" si="5"/>
        <v>20141.409749999999</v>
      </c>
      <c r="AT47" s="11">
        <f t="shared" si="6"/>
        <v>0.26715012232950403</v>
      </c>
      <c r="AU47" s="5">
        <f t="shared" si="11"/>
        <v>267.15012232950403</v>
      </c>
    </row>
    <row r="48" spans="1:47" x14ac:dyDescent="0.3">
      <c r="A48" s="1" t="s">
        <v>124</v>
      </c>
      <c r="B48" s="1" t="s">
        <v>125</v>
      </c>
      <c r="C48" s="1" t="s">
        <v>126</v>
      </c>
      <c r="D48" s="1" t="s">
        <v>127</v>
      </c>
      <c r="E48" s="1" t="s">
        <v>50</v>
      </c>
      <c r="F48" s="1" t="s">
        <v>64</v>
      </c>
      <c r="G48" s="1" t="s">
        <v>52</v>
      </c>
      <c r="H48" s="1" t="s">
        <v>65</v>
      </c>
      <c r="I48" s="2">
        <v>304.137064442</v>
      </c>
      <c r="J48" s="2">
        <v>29.53</v>
      </c>
      <c r="K48" s="2">
        <f t="shared" si="0"/>
        <v>29.53</v>
      </c>
      <c r="L48" s="2">
        <f t="shared" si="1"/>
        <v>0</v>
      </c>
      <c r="P48" s="6">
        <v>7.44</v>
      </c>
      <c r="Q48" s="5">
        <v>14569.38</v>
      </c>
      <c r="R48" s="7">
        <v>22.09</v>
      </c>
      <c r="S48" s="5">
        <v>21251.192500000001</v>
      </c>
      <c r="AK48" s="32"/>
      <c r="AL48" s="33" t="str">
        <f t="shared" si="8"/>
        <v/>
      </c>
      <c r="AM48" s="32"/>
      <c r="AN48" s="33" t="str">
        <f t="shared" si="9"/>
        <v/>
      </c>
      <c r="AO48" s="34"/>
      <c r="AP48" s="33" t="str">
        <f t="shared" si="10"/>
        <v/>
      </c>
      <c r="AQ48" s="34"/>
      <c r="AS48" s="5">
        <f t="shared" si="5"/>
        <v>35820.572500000002</v>
      </c>
      <c r="AT48" s="11">
        <f t="shared" si="6"/>
        <v>0.4751142270608873</v>
      </c>
      <c r="AU48" s="5">
        <f t="shared" si="11"/>
        <v>475.11422706088729</v>
      </c>
    </row>
    <row r="49" spans="1:47" x14ac:dyDescent="0.3">
      <c r="A49" s="1" t="s">
        <v>124</v>
      </c>
      <c r="B49" s="1" t="s">
        <v>125</v>
      </c>
      <c r="C49" s="1" t="s">
        <v>126</v>
      </c>
      <c r="D49" s="1" t="s">
        <v>127</v>
      </c>
      <c r="E49" s="1" t="s">
        <v>61</v>
      </c>
      <c r="F49" s="1" t="s">
        <v>64</v>
      </c>
      <c r="G49" s="1" t="s">
        <v>52</v>
      </c>
      <c r="H49" s="1" t="s">
        <v>65</v>
      </c>
      <c r="I49" s="2">
        <v>304.137064442</v>
      </c>
      <c r="J49" s="2">
        <v>39.96</v>
      </c>
      <c r="K49" s="2">
        <f t="shared" si="0"/>
        <v>29.520000000000003</v>
      </c>
      <c r="L49" s="2">
        <f t="shared" si="1"/>
        <v>0</v>
      </c>
      <c r="N49" s="4">
        <v>0.44</v>
      </c>
      <c r="O49" s="5">
        <v>779.625</v>
      </c>
      <c r="P49" s="6">
        <v>5</v>
      </c>
      <c r="Q49" s="5">
        <v>6993.75</v>
      </c>
      <c r="R49" s="7">
        <v>21.69</v>
      </c>
      <c r="S49" s="5">
        <v>17519.7075</v>
      </c>
      <c r="T49" s="8">
        <v>2.39</v>
      </c>
      <c r="U49" s="5">
        <v>521.18025</v>
      </c>
      <c r="AK49" s="32"/>
      <c r="AL49" s="33" t="str">
        <f t="shared" si="8"/>
        <v/>
      </c>
      <c r="AM49" s="32"/>
      <c r="AN49" s="33" t="str">
        <f t="shared" si="9"/>
        <v/>
      </c>
      <c r="AO49" s="34"/>
      <c r="AP49" s="33" t="str">
        <f t="shared" si="10"/>
        <v/>
      </c>
      <c r="AQ49" s="34"/>
      <c r="AS49" s="5">
        <f t="shared" si="5"/>
        <v>25814.262750000002</v>
      </c>
      <c r="AT49" s="11">
        <f t="shared" si="6"/>
        <v>0.34239328513280753</v>
      </c>
      <c r="AU49" s="5">
        <f t="shared" si="11"/>
        <v>342.39328513280753</v>
      </c>
    </row>
    <row r="50" spans="1:47" x14ac:dyDescent="0.3">
      <c r="A50" s="1" t="s">
        <v>124</v>
      </c>
      <c r="B50" s="1" t="s">
        <v>125</v>
      </c>
      <c r="C50" s="1" t="s">
        <v>126</v>
      </c>
      <c r="D50" s="1" t="s">
        <v>127</v>
      </c>
      <c r="E50" s="1" t="s">
        <v>69</v>
      </c>
      <c r="F50" s="1" t="s">
        <v>64</v>
      </c>
      <c r="G50" s="1" t="s">
        <v>52</v>
      </c>
      <c r="H50" s="1" t="s">
        <v>65</v>
      </c>
      <c r="I50" s="2">
        <v>304.137064442</v>
      </c>
      <c r="J50" s="2">
        <v>39.96</v>
      </c>
      <c r="K50" s="2">
        <f t="shared" si="0"/>
        <v>30.72</v>
      </c>
      <c r="L50" s="2">
        <f t="shared" si="1"/>
        <v>0.27</v>
      </c>
      <c r="M50" s="3">
        <v>0.27</v>
      </c>
      <c r="R50" s="7">
        <v>30.72</v>
      </c>
      <c r="S50" s="5">
        <v>30696.959999999999</v>
      </c>
      <c r="AK50" s="32"/>
      <c r="AL50" s="33" t="str">
        <f t="shared" si="8"/>
        <v/>
      </c>
      <c r="AM50" s="32"/>
      <c r="AN50" s="33" t="str">
        <f t="shared" si="9"/>
        <v/>
      </c>
      <c r="AO50" s="34"/>
      <c r="AP50" s="33" t="str">
        <f t="shared" si="10"/>
        <v/>
      </c>
      <c r="AQ50" s="34"/>
      <c r="AS50" s="5">
        <f t="shared" si="5"/>
        <v>30696.959999999999</v>
      </c>
      <c r="AT50" s="11">
        <f t="shared" si="6"/>
        <v>0.4071560392709796</v>
      </c>
      <c r="AU50" s="5">
        <f t="shared" si="11"/>
        <v>407.15603927097965</v>
      </c>
    </row>
    <row r="51" spans="1:47" x14ac:dyDescent="0.3">
      <c r="A51" s="1" t="s">
        <v>124</v>
      </c>
      <c r="B51" s="1" t="s">
        <v>125</v>
      </c>
      <c r="C51" s="1" t="s">
        <v>126</v>
      </c>
      <c r="D51" s="1" t="s">
        <v>127</v>
      </c>
      <c r="E51" s="1" t="s">
        <v>63</v>
      </c>
      <c r="F51" s="1" t="s">
        <v>64</v>
      </c>
      <c r="G51" s="1" t="s">
        <v>52</v>
      </c>
      <c r="H51" s="1" t="s">
        <v>65</v>
      </c>
      <c r="I51" s="2">
        <v>304.137064442</v>
      </c>
      <c r="J51" s="2">
        <v>29.89</v>
      </c>
      <c r="K51" s="2">
        <f t="shared" si="0"/>
        <v>18.189999999999998</v>
      </c>
      <c r="L51" s="2">
        <f t="shared" si="1"/>
        <v>11.7</v>
      </c>
      <c r="M51" s="3">
        <v>11.7</v>
      </c>
      <c r="P51" s="6">
        <v>10.35</v>
      </c>
      <c r="Q51" s="5">
        <v>20267.887500000001</v>
      </c>
      <c r="R51" s="7">
        <v>7.84</v>
      </c>
      <c r="S51" s="5">
        <v>7834.12</v>
      </c>
      <c r="AK51" s="32"/>
      <c r="AL51" s="33" t="str">
        <f t="shared" si="8"/>
        <v/>
      </c>
      <c r="AM51" s="32"/>
      <c r="AN51" s="33" t="str">
        <f t="shared" si="9"/>
        <v/>
      </c>
      <c r="AO51" s="34"/>
      <c r="AP51" s="33" t="str">
        <f t="shared" si="10"/>
        <v/>
      </c>
      <c r="AQ51" s="34"/>
      <c r="AS51" s="5">
        <f t="shared" si="5"/>
        <v>28102.0075</v>
      </c>
      <c r="AT51" s="11">
        <f t="shared" si="6"/>
        <v>0.37273730262747073</v>
      </c>
      <c r="AU51" s="5">
        <f t="shared" si="11"/>
        <v>372.73730262747074</v>
      </c>
    </row>
    <row r="52" spans="1:47" x14ac:dyDescent="0.3">
      <c r="A52" s="1" t="s">
        <v>128</v>
      </c>
      <c r="B52" s="1" t="s">
        <v>115</v>
      </c>
      <c r="C52" s="1" t="s">
        <v>99</v>
      </c>
      <c r="D52" s="1" t="s">
        <v>79</v>
      </c>
      <c r="E52" s="1" t="s">
        <v>73</v>
      </c>
      <c r="F52" s="1" t="s">
        <v>75</v>
      </c>
      <c r="G52" s="1" t="s">
        <v>52</v>
      </c>
      <c r="H52" s="1" t="s">
        <v>65</v>
      </c>
      <c r="I52" s="2">
        <v>160.374280841</v>
      </c>
      <c r="J52" s="2">
        <v>40.119999999999997</v>
      </c>
      <c r="K52" s="2">
        <f t="shared" si="0"/>
        <v>6.22</v>
      </c>
      <c r="L52" s="2">
        <f t="shared" si="1"/>
        <v>0</v>
      </c>
      <c r="R52" s="7">
        <v>6.22</v>
      </c>
      <c r="S52" s="5">
        <v>6215.335</v>
      </c>
      <c r="AK52" s="32"/>
      <c r="AL52" s="33" t="str">
        <f t="shared" si="8"/>
        <v/>
      </c>
      <c r="AM52" s="32"/>
      <c r="AN52" s="33" t="str">
        <f t="shared" si="9"/>
        <v/>
      </c>
      <c r="AO52" s="34"/>
      <c r="AP52" s="33" t="str">
        <f t="shared" si="10"/>
        <v/>
      </c>
      <c r="AQ52" s="34"/>
      <c r="AS52" s="5">
        <f t="shared" si="5"/>
        <v>6215.335</v>
      </c>
      <c r="AT52" s="11">
        <f t="shared" si="6"/>
        <v>8.2438494930517359E-2</v>
      </c>
      <c r="AU52" s="5">
        <f t="shared" si="11"/>
        <v>82.438494930517365</v>
      </c>
    </row>
    <row r="53" spans="1:47" x14ac:dyDescent="0.3">
      <c r="A53" s="1" t="s">
        <v>129</v>
      </c>
      <c r="B53" s="1" t="s">
        <v>130</v>
      </c>
      <c r="C53" s="1" t="s">
        <v>131</v>
      </c>
      <c r="D53" s="1" t="s">
        <v>132</v>
      </c>
      <c r="E53" s="1" t="s">
        <v>71</v>
      </c>
      <c r="F53" s="1" t="s">
        <v>75</v>
      </c>
      <c r="G53" s="1" t="s">
        <v>52</v>
      </c>
      <c r="H53" s="1" t="s">
        <v>65</v>
      </c>
      <c r="I53" s="2">
        <v>55.942280306599997</v>
      </c>
      <c r="J53" s="2">
        <v>23.62</v>
      </c>
      <c r="K53" s="2">
        <f t="shared" si="0"/>
        <v>18.61</v>
      </c>
      <c r="L53" s="2">
        <f t="shared" si="1"/>
        <v>4.72</v>
      </c>
      <c r="M53" s="3">
        <v>4.72</v>
      </c>
      <c r="R53" s="7">
        <v>15.11</v>
      </c>
      <c r="S53" s="5">
        <v>15098.6675</v>
      </c>
      <c r="T53" s="8">
        <v>3.5</v>
      </c>
      <c r="U53" s="5">
        <v>1049.2125000000001</v>
      </c>
      <c r="AK53" s="32"/>
      <c r="AL53" s="33" t="str">
        <f t="shared" si="8"/>
        <v/>
      </c>
      <c r="AM53" s="32"/>
      <c r="AN53" s="33" t="str">
        <f t="shared" si="9"/>
        <v/>
      </c>
      <c r="AO53" s="34"/>
      <c r="AP53" s="33" t="str">
        <f t="shared" si="10"/>
        <v/>
      </c>
      <c r="AQ53" s="34"/>
      <c r="AS53" s="5">
        <f t="shared" si="5"/>
        <v>16147.88</v>
      </c>
      <c r="AT53" s="11">
        <f t="shared" si="6"/>
        <v>0.21418104149150491</v>
      </c>
      <c r="AU53" s="5">
        <f t="shared" si="11"/>
        <v>214.18104149150491</v>
      </c>
    </row>
    <row r="54" spans="1:47" x14ac:dyDescent="0.3">
      <c r="A54" s="1" t="s">
        <v>129</v>
      </c>
      <c r="B54" s="1" t="s">
        <v>130</v>
      </c>
      <c r="C54" s="1" t="s">
        <v>131</v>
      </c>
      <c r="D54" s="1" t="s">
        <v>132</v>
      </c>
      <c r="E54" s="1" t="s">
        <v>72</v>
      </c>
      <c r="F54" s="1" t="s">
        <v>75</v>
      </c>
      <c r="G54" s="1" t="s">
        <v>52</v>
      </c>
      <c r="H54" s="1" t="s">
        <v>65</v>
      </c>
      <c r="I54" s="2">
        <v>55.942280306599997</v>
      </c>
      <c r="J54" s="2">
        <v>31.55</v>
      </c>
      <c r="K54" s="2">
        <f t="shared" si="0"/>
        <v>21.25</v>
      </c>
      <c r="L54" s="2">
        <f t="shared" si="1"/>
        <v>0.14000000000000001</v>
      </c>
      <c r="M54" s="3">
        <v>0.14000000000000001</v>
      </c>
      <c r="R54" s="7">
        <v>20.6</v>
      </c>
      <c r="S54" s="5">
        <v>20584.55</v>
      </c>
      <c r="T54" s="8">
        <v>0.65</v>
      </c>
      <c r="U54" s="5">
        <v>194.85374999999999</v>
      </c>
      <c r="AK54" s="32"/>
      <c r="AL54" s="33" t="str">
        <f t="shared" si="8"/>
        <v/>
      </c>
      <c r="AM54" s="32"/>
      <c r="AN54" s="33" t="str">
        <f t="shared" si="9"/>
        <v/>
      </c>
      <c r="AO54" s="34"/>
      <c r="AP54" s="33" t="str">
        <f t="shared" si="10"/>
        <v/>
      </c>
      <c r="AQ54" s="34"/>
      <c r="AS54" s="5">
        <f t="shared" si="5"/>
        <v>20779.403749999998</v>
      </c>
      <c r="AT54" s="11">
        <f t="shared" si="6"/>
        <v>0.27561229936979231</v>
      </c>
      <c r="AU54" s="5">
        <f t="shared" si="11"/>
        <v>275.61229936979231</v>
      </c>
    </row>
    <row r="55" spans="1:47" x14ac:dyDescent="0.3">
      <c r="A55" s="1" t="s">
        <v>133</v>
      </c>
      <c r="B55" s="1" t="s">
        <v>134</v>
      </c>
      <c r="C55" s="1" t="s">
        <v>135</v>
      </c>
      <c r="D55" s="1" t="s">
        <v>79</v>
      </c>
      <c r="E55" s="1" t="s">
        <v>71</v>
      </c>
      <c r="F55" s="1" t="s">
        <v>75</v>
      </c>
      <c r="G55" s="1" t="s">
        <v>52</v>
      </c>
      <c r="H55" s="1" t="s">
        <v>65</v>
      </c>
      <c r="I55" s="2">
        <v>45.967270257800003</v>
      </c>
      <c r="J55" s="2">
        <v>6.68</v>
      </c>
      <c r="K55" s="2">
        <f t="shared" si="0"/>
        <v>2.84</v>
      </c>
      <c r="L55" s="2">
        <f t="shared" si="1"/>
        <v>0</v>
      </c>
      <c r="R55" s="7">
        <v>1.47</v>
      </c>
      <c r="S55" s="5">
        <v>1468.8975</v>
      </c>
      <c r="T55" s="8">
        <v>1.37</v>
      </c>
      <c r="U55" s="5">
        <v>410.69175000000013</v>
      </c>
      <c r="AK55" s="32"/>
      <c r="AL55" s="33" t="str">
        <f t="shared" si="8"/>
        <v/>
      </c>
      <c r="AM55" s="32"/>
      <c r="AN55" s="33" t="str">
        <f t="shared" si="9"/>
        <v/>
      </c>
      <c r="AO55" s="34"/>
      <c r="AP55" s="33" t="str">
        <f t="shared" si="10"/>
        <v/>
      </c>
      <c r="AQ55" s="34"/>
      <c r="AS55" s="5">
        <f t="shared" si="5"/>
        <v>1879.5892500000002</v>
      </c>
      <c r="AT55" s="11">
        <f t="shared" si="6"/>
        <v>2.4930355138955494E-2</v>
      </c>
      <c r="AU55" s="5">
        <f t="shared" si="11"/>
        <v>24.930355138955491</v>
      </c>
    </row>
    <row r="56" spans="1:47" x14ac:dyDescent="0.3">
      <c r="A56" s="1" t="s">
        <v>136</v>
      </c>
      <c r="B56" s="1" t="s">
        <v>137</v>
      </c>
      <c r="C56" s="1" t="s">
        <v>138</v>
      </c>
      <c r="D56" s="1" t="s">
        <v>79</v>
      </c>
      <c r="E56" s="1" t="s">
        <v>74</v>
      </c>
      <c r="F56" s="1" t="s">
        <v>139</v>
      </c>
      <c r="G56" s="1" t="s">
        <v>52</v>
      </c>
      <c r="H56" s="1" t="s">
        <v>53</v>
      </c>
      <c r="I56" s="2">
        <v>7.8786185169199996</v>
      </c>
      <c r="J56" s="2">
        <v>7.5</v>
      </c>
      <c r="K56" s="2">
        <f t="shared" si="0"/>
        <v>4.53</v>
      </c>
      <c r="L56" s="2">
        <f t="shared" si="1"/>
        <v>0</v>
      </c>
      <c r="T56" s="8">
        <v>0.04</v>
      </c>
      <c r="U56" s="5">
        <v>11.991</v>
      </c>
      <c r="Z56" s="9">
        <v>1.1100000000000001</v>
      </c>
      <c r="AA56" s="5">
        <v>133.1001</v>
      </c>
      <c r="AB56" s="10">
        <v>3.38</v>
      </c>
      <c r="AC56" s="5">
        <v>364.77805000000001</v>
      </c>
      <c r="AK56" s="32"/>
      <c r="AL56" s="33" t="str">
        <f t="shared" si="8"/>
        <v/>
      </c>
      <c r="AM56" s="32"/>
      <c r="AN56" s="33" t="str">
        <f t="shared" si="9"/>
        <v/>
      </c>
      <c r="AO56" s="34"/>
      <c r="AP56" s="33" t="str">
        <f t="shared" si="10"/>
        <v/>
      </c>
      <c r="AQ56" s="34"/>
      <c r="AS56" s="5">
        <f t="shared" si="5"/>
        <v>509.86914999999999</v>
      </c>
      <c r="AT56" s="11">
        <f t="shared" si="6"/>
        <v>6.7627642496345241E-3</v>
      </c>
      <c r="AU56" s="5">
        <f t="shared" si="11"/>
        <v>6.7627642496345235</v>
      </c>
    </row>
    <row r="57" spans="1:47" x14ac:dyDescent="0.3">
      <c r="A57" s="1" t="s">
        <v>140</v>
      </c>
      <c r="B57" s="1" t="s">
        <v>141</v>
      </c>
      <c r="C57" s="1" t="s">
        <v>142</v>
      </c>
      <c r="D57" s="1" t="s">
        <v>79</v>
      </c>
      <c r="E57" s="1" t="s">
        <v>73</v>
      </c>
      <c r="F57" s="1" t="s">
        <v>139</v>
      </c>
      <c r="G57" s="1" t="s">
        <v>52</v>
      </c>
      <c r="H57" s="1" t="s">
        <v>53</v>
      </c>
      <c r="I57" s="2">
        <v>114.46274352499999</v>
      </c>
      <c r="J57" s="2">
        <v>38.74</v>
      </c>
      <c r="K57" s="2">
        <f t="shared" si="0"/>
        <v>2.09</v>
      </c>
      <c r="L57" s="2">
        <f t="shared" si="1"/>
        <v>0</v>
      </c>
      <c r="P57" s="6">
        <v>0.27</v>
      </c>
      <c r="Q57" s="5">
        <v>528.72750000000008</v>
      </c>
      <c r="R57" s="7">
        <v>1.82</v>
      </c>
      <c r="S57" s="5">
        <v>1818.635</v>
      </c>
      <c r="AK57" s="32"/>
      <c r="AL57" s="33" t="str">
        <f t="shared" si="8"/>
        <v/>
      </c>
      <c r="AM57" s="32"/>
      <c r="AN57" s="33" t="str">
        <f t="shared" si="9"/>
        <v/>
      </c>
      <c r="AO57" s="34"/>
      <c r="AP57" s="33" t="str">
        <f t="shared" si="10"/>
        <v/>
      </c>
      <c r="AQ57" s="34"/>
      <c r="AS57" s="5">
        <f t="shared" si="5"/>
        <v>2347.3625000000002</v>
      </c>
      <c r="AT57" s="11">
        <f t="shared" si="6"/>
        <v>3.1134770942569719E-2</v>
      </c>
      <c r="AU57" s="5">
        <f t="shared" si="11"/>
        <v>31.13477094256972</v>
      </c>
    </row>
    <row r="58" spans="1:47" x14ac:dyDescent="0.3">
      <c r="A58" s="1" t="s">
        <v>140</v>
      </c>
      <c r="B58" s="1" t="s">
        <v>141</v>
      </c>
      <c r="C58" s="1" t="s">
        <v>142</v>
      </c>
      <c r="D58" s="1" t="s">
        <v>79</v>
      </c>
      <c r="E58" s="1" t="s">
        <v>74</v>
      </c>
      <c r="F58" s="1" t="s">
        <v>139</v>
      </c>
      <c r="G58" s="1" t="s">
        <v>52</v>
      </c>
      <c r="H58" s="1" t="s">
        <v>53</v>
      </c>
      <c r="I58" s="2">
        <v>114.46274352499999</v>
      </c>
      <c r="J58" s="2">
        <v>31.42</v>
      </c>
      <c r="K58" s="2">
        <f t="shared" si="0"/>
        <v>26.62</v>
      </c>
      <c r="L58" s="2">
        <f t="shared" si="1"/>
        <v>0</v>
      </c>
      <c r="P58" s="6">
        <v>11.32</v>
      </c>
      <c r="Q58" s="5">
        <v>22167.39</v>
      </c>
      <c r="R58" s="7">
        <v>11.02</v>
      </c>
      <c r="S58" s="5">
        <v>11011.735000000001</v>
      </c>
      <c r="T58" s="8">
        <v>3.66</v>
      </c>
      <c r="U58" s="5">
        <v>1097.1765</v>
      </c>
      <c r="Z58" s="9">
        <v>0.41</v>
      </c>
      <c r="AA58" s="5">
        <v>49.163099999999993</v>
      </c>
      <c r="AB58" s="10">
        <v>0.21</v>
      </c>
      <c r="AC58" s="5">
        <v>22.663724999999999</v>
      </c>
      <c r="AK58" s="32"/>
      <c r="AL58" s="33" t="str">
        <f t="shared" si="8"/>
        <v/>
      </c>
      <c r="AM58" s="32"/>
      <c r="AN58" s="33" t="str">
        <f t="shared" si="9"/>
        <v/>
      </c>
      <c r="AO58" s="34"/>
      <c r="AP58" s="33" t="str">
        <f t="shared" si="10"/>
        <v/>
      </c>
      <c r="AQ58" s="34"/>
      <c r="AS58" s="5">
        <f t="shared" si="5"/>
        <v>34348.128324999998</v>
      </c>
      <c r="AT58" s="11">
        <f t="shared" si="6"/>
        <v>0.45558413227819128</v>
      </c>
      <c r="AU58" s="5">
        <f t="shared" si="11"/>
        <v>455.5841322781913</v>
      </c>
    </row>
    <row r="59" spans="1:47" x14ac:dyDescent="0.3">
      <c r="A59" s="1" t="s">
        <v>140</v>
      </c>
      <c r="B59" s="1" t="s">
        <v>141</v>
      </c>
      <c r="C59" s="1" t="s">
        <v>142</v>
      </c>
      <c r="D59" s="1" t="s">
        <v>79</v>
      </c>
      <c r="E59" s="1" t="s">
        <v>58</v>
      </c>
      <c r="F59" s="1" t="s">
        <v>139</v>
      </c>
      <c r="G59" s="1" t="s">
        <v>52</v>
      </c>
      <c r="H59" s="1" t="s">
        <v>53</v>
      </c>
      <c r="I59" s="2">
        <v>114.46274352499999</v>
      </c>
      <c r="J59" s="2">
        <v>39.79</v>
      </c>
      <c r="K59" s="2">
        <f t="shared" si="0"/>
        <v>33.68</v>
      </c>
      <c r="L59" s="2">
        <f t="shared" si="1"/>
        <v>0</v>
      </c>
      <c r="P59" s="6">
        <v>21.1</v>
      </c>
      <c r="Q59" s="5">
        <v>41319.074999999997</v>
      </c>
      <c r="R59" s="7">
        <v>12.58</v>
      </c>
      <c r="S59" s="5">
        <v>12570.565000000001</v>
      </c>
      <c r="AK59" s="32"/>
      <c r="AL59" s="33" t="str">
        <f t="shared" si="8"/>
        <v/>
      </c>
      <c r="AM59" s="32"/>
      <c r="AN59" s="33" t="str">
        <f t="shared" si="9"/>
        <v/>
      </c>
      <c r="AO59" s="34"/>
      <c r="AP59" s="33" t="str">
        <f t="shared" si="10"/>
        <v/>
      </c>
      <c r="AQ59" s="34"/>
      <c r="AS59" s="5">
        <f t="shared" si="5"/>
        <v>53889.64</v>
      </c>
      <c r="AT59" s="11">
        <f t="shared" si="6"/>
        <v>0.71477737144456499</v>
      </c>
      <c r="AU59" s="5">
        <f t="shared" si="11"/>
        <v>714.77737144456501</v>
      </c>
    </row>
    <row r="60" spans="1:47" x14ac:dyDescent="0.3">
      <c r="A60" s="1" t="s">
        <v>143</v>
      </c>
      <c r="B60" s="1" t="s">
        <v>141</v>
      </c>
      <c r="C60" s="1" t="s">
        <v>142</v>
      </c>
      <c r="D60" s="1" t="s">
        <v>79</v>
      </c>
      <c r="E60" s="1" t="s">
        <v>57</v>
      </c>
      <c r="F60" s="1" t="s">
        <v>139</v>
      </c>
      <c r="G60" s="1" t="s">
        <v>52</v>
      </c>
      <c r="H60" s="1" t="s">
        <v>53</v>
      </c>
      <c r="I60" s="2">
        <v>79.552681522699999</v>
      </c>
      <c r="J60" s="2">
        <v>38.729999999999997</v>
      </c>
      <c r="K60" s="2">
        <f t="shared" si="0"/>
        <v>38.700000000000003</v>
      </c>
      <c r="L60" s="2">
        <f t="shared" si="1"/>
        <v>0.03</v>
      </c>
      <c r="N60" s="4">
        <v>8.5299999999999994</v>
      </c>
      <c r="O60" s="5">
        <v>21184.537499999999</v>
      </c>
      <c r="P60" s="6">
        <v>29.11</v>
      </c>
      <c r="Q60" s="5">
        <v>57004.657500000001</v>
      </c>
      <c r="R60" s="7">
        <v>1.06</v>
      </c>
      <c r="S60" s="5">
        <v>1059.2049999999999</v>
      </c>
      <c r="AK60" s="32"/>
      <c r="AL60" s="33" t="str">
        <f t="shared" si="8"/>
        <v/>
      </c>
      <c r="AM60" s="32">
        <v>0.02</v>
      </c>
      <c r="AN60" s="33">
        <f t="shared" si="9"/>
        <v>110.92</v>
      </c>
      <c r="AO60" s="34"/>
      <c r="AP60" s="33" t="str">
        <f t="shared" si="10"/>
        <v/>
      </c>
      <c r="AQ60" s="34">
        <v>0.01</v>
      </c>
      <c r="AS60" s="5">
        <f t="shared" si="5"/>
        <v>79248.400000000009</v>
      </c>
      <c r="AT60" s="11">
        <f t="shared" si="6"/>
        <v>1.0511289933127679</v>
      </c>
      <c r="AU60" s="5">
        <f t="shared" si="11"/>
        <v>1051.128993312768</v>
      </c>
    </row>
    <row r="61" spans="1:47" x14ac:dyDescent="0.3">
      <c r="A61" s="1" t="s">
        <v>143</v>
      </c>
      <c r="B61" s="1" t="s">
        <v>141</v>
      </c>
      <c r="C61" s="1" t="s">
        <v>142</v>
      </c>
      <c r="D61" s="1" t="s">
        <v>79</v>
      </c>
      <c r="E61" s="1" t="s">
        <v>55</v>
      </c>
      <c r="F61" s="1" t="s">
        <v>139</v>
      </c>
      <c r="G61" s="1" t="s">
        <v>52</v>
      </c>
      <c r="H61" s="1" t="s">
        <v>53</v>
      </c>
      <c r="I61" s="2">
        <v>79.552681522699999</v>
      </c>
      <c r="J61" s="2">
        <v>39.78</v>
      </c>
      <c r="K61" s="2">
        <f t="shared" si="0"/>
        <v>7.6300000000000008</v>
      </c>
      <c r="L61" s="2">
        <f t="shared" si="1"/>
        <v>0</v>
      </c>
      <c r="R61" s="7">
        <v>3.99</v>
      </c>
      <c r="S61" s="5">
        <v>3987.0075000000002</v>
      </c>
      <c r="T61" s="8">
        <v>3.64</v>
      </c>
      <c r="U61" s="5">
        <v>1091.181</v>
      </c>
      <c r="AK61" s="32"/>
      <c r="AL61" s="33" t="str">
        <f t="shared" si="8"/>
        <v/>
      </c>
      <c r="AM61" s="32"/>
      <c r="AN61" s="33" t="str">
        <f t="shared" si="9"/>
        <v/>
      </c>
      <c r="AO61" s="34"/>
      <c r="AP61" s="33" t="str">
        <f t="shared" si="10"/>
        <v/>
      </c>
      <c r="AQ61" s="34"/>
      <c r="AS61" s="5">
        <f t="shared" si="5"/>
        <v>5078.1885000000002</v>
      </c>
      <c r="AT61" s="11">
        <f t="shared" si="6"/>
        <v>6.7355696340335891E-2</v>
      </c>
      <c r="AU61" s="5">
        <f t="shared" si="11"/>
        <v>67.355696340335896</v>
      </c>
    </row>
    <row r="62" spans="1:47" x14ac:dyDescent="0.3">
      <c r="A62" s="1" t="s">
        <v>144</v>
      </c>
      <c r="B62" s="1" t="s">
        <v>145</v>
      </c>
      <c r="C62" s="1" t="s">
        <v>146</v>
      </c>
      <c r="D62" s="1" t="s">
        <v>79</v>
      </c>
      <c r="E62" s="1" t="s">
        <v>61</v>
      </c>
      <c r="F62" s="1" t="s">
        <v>139</v>
      </c>
      <c r="G62" s="1" t="s">
        <v>52</v>
      </c>
      <c r="H62" s="1" t="s">
        <v>53</v>
      </c>
      <c r="I62" s="2">
        <v>77.816965095300006</v>
      </c>
      <c r="J62" s="2">
        <v>40.67</v>
      </c>
      <c r="K62" s="2">
        <f t="shared" si="0"/>
        <v>21.080000000000002</v>
      </c>
      <c r="L62" s="2">
        <f t="shared" si="1"/>
        <v>0</v>
      </c>
      <c r="R62" s="7">
        <v>15.4</v>
      </c>
      <c r="S62" s="5">
        <v>15388.45</v>
      </c>
      <c r="T62" s="8">
        <v>1.74</v>
      </c>
      <c r="U62" s="5">
        <v>521.60850000000005</v>
      </c>
      <c r="Z62" s="9">
        <v>2.75</v>
      </c>
      <c r="AA62" s="5">
        <v>329.7525</v>
      </c>
      <c r="AB62" s="10">
        <v>1.19</v>
      </c>
      <c r="AC62" s="5">
        <v>128.427775</v>
      </c>
      <c r="AK62" s="32"/>
      <c r="AL62" s="33" t="str">
        <f t="shared" si="8"/>
        <v/>
      </c>
      <c r="AM62" s="32"/>
      <c r="AN62" s="33" t="str">
        <f t="shared" si="9"/>
        <v/>
      </c>
      <c r="AO62" s="34"/>
      <c r="AP62" s="33" t="str">
        <f t="shared" si="10"/>
        <v/>
      </c>
      <c r="AQ62" s="34"/>
      <c r="AS62" s="5">
        <f t="shared" si="5"/>
        <v>16368.238775000002</v>
      </c>
      <c r="AT62" s="11">
        <f t="shared" si="6"/>
        <v>0.2171038197095306</v>
      </c>
      <c r="AU62" s="5">
        <f t="shared" si="11"/>
        <v>217.1038197095306</v>
      </c>
    </row>
    <row r="63" spans="1:47" x14ac:dyDescent="0.3">
      <c r="A63" s="1" t="s">
        <v>144</v>
      </c>
      <c r="B63" s="1" t="s">
        <v>145</v>
      </c>
      <c r="C63" s="1" t="s">
        <v>146</v>
      </c>
      <c r="D63" s="1" t="s">
        <v>79</v>
      </c>
      <c r="E63" s="1" t="s">
        <v>69</v>
      </c>
      <c r="F63" s="1" t="s">
        <v>139</v>
      </c>
      <c r="G63" s="1" t="s">
        <v>52</v>
      </c>
      <c r="H63" s="1" t="s">
        <v>53</v>
      </c>
      <c r="I63" s="2">
        <v>77.816965095300006</v>
      </c>
      <c r="J63" s="2">
        <v>36.4</v>
      </c>
      <c r="K63" s="2">
        <f t="shared" si="0"/>
        <v>31.76</v>
      </c>
      <c r="L63" s="2">
        <f t="shared" si="1"/>
        <v>0</v>
      </c>
      <c r="P63" s="6">
        <v>11.68</v>
      </c>
      <c r="Q63" s="5">
        <v>22872.36</v>
      </c>
      <c r="R63" s="7">
        <v>19.91</v>
      </c>
      <c r="S63" s="5">
        <v>19895.067500000001</v>
      </c>
      <c r="T63" s="8">
        <v>0.03</v>
      </c>
      <c r="U63" s="5">
        <v>8.9932500000000015</v>
      </c>
      <c r="Z63" s="9">
        <v>0.14000000000000001</v>
      </c>
      <c r="AA63" s="5">
        <v>16.787400000000002</v>
      </c>
      <c r="AK63" s="32"/>
      <c r="AL63" s="33" t="str">
        <f t="shared" si="8"/>
        <v/>
      </c>
      <c r="AM63" s="32"/>
      <c r="AN63" s="33" t="str">
        <f t="shared" si="9"/>
        <v/>
      </c>
      <c r="AO63" s="34"/>
      <c r="AP63" s="33" t="str">
        <f t="shared" si="10"/>
        <v/>
      </c>
      <c r="AQ63" s="34"/>
      <c r="AS63" s="5">
        <f t="shared" si="5"/>
        <v>42793.208150000006</v>
      </c>
      <c r="AT63" s="11">
        <f t="shared" si="6"/>
        <v>0.56759734964154784</v>
      </c>
      <c r="AU63" s="5">
        <f t="shared" si="11"/>
        <v>567.59734964154779</v>
      </c>
    </row>
    <row r="64" spans="1:47" x14ac:dyDescent="0.3">
      <c r="A64" s="1" t="s">
        <v>147</v>
      </c>
      <c r="B64" s="1" t="s">
        <v>85</v>
      </c>
      <c r="C64" s="1" t="s">
        <v>86</v>
      </c>
      <c r="D64" s="1" t="s">
        <v>79</v>
      </c>
      <c r="E64" s="1" t="s">
        <v>69</v>
      </c>
      <c r="F64" s="1" t="s">
        <v>139</v>
      </c>
      <c r="G64" s="1" t="s">
        <v>52</v>
      </c>
      <c r="H64" s="1" t="s">
        <v>53</v>
      </c>
      <c r="I64" s="2">
        <v>2.7248441316499998</v>
      </c>
      <c r="J64" s="2">
        <v>2.5</v>
      </c>
      <c r="K64" s="2">
        <f t="shared" si="0"/>
        <v>2.5</v>
      </c>
      <c r="L64" s="2">
        <f t="shared" si="1"/>
        <v>0</v>
      </c>
      <c r="R64" s="7">
        <v>0.9</v>
      </c>
      <c r="S64" s="5">
        <v>899.32500000000005</v>
      </c>
      <c r="Z64" s="9">
        <v>1.6</v>
      </c>
      <c r="AA64" s="5">
        <v>191.85599999999999</v>
      </c>
      <c r="AK64" s="32"/>
      <c r="AL64" s="33" t="str">
        <f t="shared" si="8"/>
        <v/>
      </c>
      <c r="AM64" s="32"/>
      <c r="AN64" s="33" t="str">
        <f t="shared" si="9"/>
        <v/>
      </c>
      <c r="AO64" s="34"/>
      <c r="AP64" s="33" t="str">
        <f t="shared" si="10"/>
        <v/>
      </c>
      <c r="AQ64" s="34"/>
      <c r="AS64" s="5">
        <f t="shared" si="5"/>
        <v>1091.181</v>
      </c>
      <c r="AT64" s="11">
        <f t="shared" si="6"/>
        <v>1.4473124833460605E-2</v>
      </c>
      <c r="AU64" s="5">
        <f t="shared" si="11"/>
        <v>14.473124833460604</v>
      </c>
    </row>
    <row r="65" spans="1:47" x14ac:dyDescent="0.3">
      <c r="A65" s="1" t="s">
        <v>148</v>
      </c>
      <c r="B65" s="1" t="s">
        <v>149</v>
      </c>
      <c r="C65" s="1" t="s">
        <v>150</v>
      </c>
      <c r="D65" s="1" t="s">
        <v>79</v>
      </c>
      <c r="E65" s="1" t="s">
        <v>63</v>
      </c>
      <c r="F65" s="1" t="s">
        <v>139</v>
      </c>
      <c r="G65" s="1" t="s">
        <v>52</v>
      </c>
      <c r="H65" s="1" t="s">
        <v>53</v>
      </c>
      <c r="I65" s="2">
        <v>39.882621010199998</v>
      </c>
      <c r="J65" s="2">
        <v>37.880000000000003</v>
      </c>
      <c r="K65" s="2">
        <f t="shared" si="0"/>
        <v>18.470000000000002</v>
      </c>
      <c r="L65" s="2">
        <f t="shared" si="1"/>
        <v>0</v>
      </c>
      <c r="P65" s="6">
        <v>1.76</v>
      </c>
      <c r="Q65" s="5">
        <v>3446.52</v>
      </c>
      <c r="R65" s="7">
        <v>16.57</v>
      </c>
      <c r="S65" s="5">
        <v>16557.572499999998</v>
      </c>
      <c r="T65" s="8">
        <v>0.14000000000000001</v>
      </c>
      <c r="U65" s="5">
        <v>41.968500000000013</v>
      </c>
      <c r="AK65" s="32"/>
      <c r="AL65" s="33" t="str">
        <f t="shared" si="8"/>
        <v/>
      </c>
      <c r="AM65" s="32"/>
      <c r="AN65" s="33" t="str">
        <f t="shared" si="9"/>
        <v/>
      </c>
      <c r="AO65" s="34"/>
      <c r="AP65" s="33" t="str">
        <f t="shared" si="10"/>
        <v/>
      </c>
      <c r="AQ65" s="34"/>
      <c r="AS65" s="5">
        <f t="shared" si="5"/>
        <v>20046.060999999998</v>
      </c>
      <c r="AT65" s="11">
        <f t="shared" si="6"/>
        <v>0.26588544271955439</v>
      </c>
      <c r="AU65" s="5">
        <f t="shared" si="11"/>
        <v>265.88544271955436</v>
      </c>
    </row>
    <row r="66" spans="1:47" x14ac:dyDescent="0.3">
      <c r="A66" s="1" t="s">
        <v>151</v>
      </c>
      <c r="B66" s="1" t="s">
        <v>85</v>
      </c>
      <c r="C66" s="1" t="s">
        <v>86</v>
      </c>
      <c r="D66" s="1" t="s">
        <v>79</v>
      </c>
      <c r="E66" s="1" t="s">
        <v>59</v>
      </c>
      <c r="F66" s="1" t="s">
        <v>139</v>
      </c>
      <c r="G66" s="1" t="s">
        <v>52</v>
      </c>
      <c r="H66" s="1" t="s">
        <v>53</v>
      </c>
      <c r="I66" s="2">
        <v>80.6181114396</v>
      </c>
      <c r="J66" s="2">
        <v>40.74</v>
      </c>
      <c r="K66" s="2">
        <f t="shared" si="0"/>
        <v>37.79</v>
      </c>
      <c r="L66" s="2">
        <f t="shared" si="1"/>
        <v>0</v>
      </c>
      <c r="N66" s="4">
        <v>1.05</v>
      </c>
      <c r="O66" s="5">
        <v>2604.65625</v>
      </c>
      <c r="P66" s="6">
        <v>13.65</v>
      </c>
      <c r="Q66" s="5">
        <v>26730.112499999999</v>
      </c>
      <c r="R66" s="7">
        <v>22.65</v>
      </c>
      <c r="S66" s="5">
        <v>22633.012500000001</v>
      </c>
      <c r="T66" s="8">
        <v>0.44</v>
      </c>
      <c r="U66" s="5">
        <v>131.90100000000001</v>
      </c>
      <c r="AK66" s="32"/>
      <c r="AL66" s="33" t="str">
        <f t="shared" si="8"/>
        <v/>
      </c>
      <c r="AM66" s="32"/>
      <c r="AN66" s="33" t="str">
        <f t="shared" si="9"/>
        <v/>
      </c>
      <c r="AO66" s="34"/>
      <c r="AP66" s="33" t="str">
        <f t="shared" si="10"/>
        <v/>
      </c>
      <c r="AQ66" s="34"/>
      <c r="AS66" s="5">
        <f t="shared" si="5"/>
        <v>52099.682249999998</v>
      </c>
      <c r="AT66" s="11">
        <f t="shared" si="6"/>
        <v>0.69103586388315186</v>
      </c>
      <c r="AU66" s="5">
        <f t="shared" si="11"/>
        <v>691.03586388315182</v>
      </c>
    </row>
    <row r="67" spans="1:47" x14ac:dyDescent="0.3">
      <c r="A67" s="1" t="s">
        <v>151</v>
      </c>
      <c r="B67" s="1" t="s">
        <v>85</v>
      </c>
      <c r="C67" s="1" t="s">
        <v>86</v>
      </c>
      <c r="D67" s="1" t="s">
        <v>79</v>
      </c>
      <c r="E67" s="1" t="s">
        <v>68</v>
      </c>
      <c r="F67" s="1" t="s">
        <v>139</v>
      </c>
      <c r="G67" s="1" t="s">
        <v>52</v>
      </c>
      <c r="H67" s="1" t="s">
        <v>53</v>
      </c>
      <c r="I67" s="2">
        <v>80.6181114396</v>
      </c>
      <c r="J67" s="2">
        <v>38.950000000000003</v>
      </c>
      <c r="K67" s="2">
        <f t="shared" ref="K67:K130" si="12">SUM(N67,P67,R67,T67,V67,X67,Z67,AB67,AE67,AG67,AI67)</f>
        <v>38.950000000000003</v>
      </c>
      <c r="L67" s="2">
        <f t="shared" ref="L67:L130" si="13">SUM(M67,AD67,AK67,AM67,AO67,AQ67,AR67)</f>
        <v>0</v>
      </c>
      <c r="N67" s="4">
        <v>0.71</v>
      </c>
      <c r="O67" s="5">
        <v>1761.2437500000001</v>
      </c>
      <c r="P67" s="6">
        <v>16.62</v>
      </c>
      <c r="Q67" s="5">
        <v>32546.115000000002</v>
      </c>
      <c r="R67" s="7">
        <v>15.74</v>
      </c>
      <c r="S67" s="5">
        <v>15728.195</v>
      </c>
      <c r="T67" s="8">
        <v>5.88</v>
      </c>
      <c r="U67" s="5">
        <v>1762.6769999999999</v>
      </c>
      <c r="AK67" s="32"/>
      <c r="AL67" s="33" t="str">
        <f t="shared" si="8"/>
        <v/>
      </c>
      <c r="AM67" s="32"/>
      <c r="AN67" s="33" t="str">
        <f t="shared" si="9"/>
        <v/>
      </c>
      <c r="AO67" s="34"/>
      <c r="AP67" s="33" t="str">
        <f t="shared" si="10"/>
        <v/>
      </c>
      <c r="AQ67" s="34"/>
      <c r="AS67" s="5">
        <f t="shared" ref="AS67:AS130" si="14">SUM(O67,Q67,S67,U67,W67,Y67,AA67,AC67,AF67,AH67,AJ67)</f>
        <v>51798.230750000002</v>
      </c>
      <c r="AT67" s="11">
        <f t="shared" ref="AT67:AT130" si="15">(AS67/$AS$224)*100</f>
        <v>0.68703749405199299</v>
      </c>
      <c r="AU67" s="5">
        <f t="shared" si="11"/>
        <v>687.03749405199301</v>
      </c>
    </row>
    <row r="68" spans="1:47" x14ac:dyDescent="0.3">
      <c r="A68" s="1" t="s">
        <v>152</v>
      </c>
      <c r="B68" s="1" t="s">
        <v>85</v>
      </c>
      <c r="C68" s="1" t="s">
        <v>86</v>
      </c>
      <c r="D68" s="1" t="s">
        <v>79</v>
      </c>
      <c r="E68" s="1" t="s">
        <v>60</v>
      </c>
      <c r="F68" s="1" t="s">
        <v>139</v>
      </c>
      <c r="G68" s="1" t="s">
        <v>52</v>
      </c>
      <c r="H68" s="1" t="s">
        <v>53</v>
      </c>
      <c r="I68" s="2">
        <v>80.165952876700004</v>
      </c>
      <c r="J68" s="2">
        <v>39.229999999999997</v>
      </c>
      <c r="K68" s="2">
        <f t="shared" si="12"/>
        <v>37.58</v>
      </c>
      <c r="L68" s="2">
        <f t="shared" si="13"/>
        <v>1.65</v>
      </c>
      <c r="N68" s="4">
        <v>13.24</v>
      </c>
      <c r="O68" s="5">
        <v>32843.474999999999</v>
      </c>
      <c r="P68" s="6">
        <v>20.34</v>
      </c>
      <c r="Q68" s="5">
        <v>39830.805</v>
      </c>
      <c r="R68" s="7">
        <v>4</v>
      </c>
      <c r="S68" s="5">
        <v>3997</v>
      </c>
      <c r="AK68" s="32"/>
      <c r="AL68" s="33" t="str">
        <f t="shared" si="8"/>
        <v/>
      </c>
      <c r="AM68" s="32">
        <v>0.5</v>
      </c>
      <c r="AN68" s="33">
        <f t="shared" si="9"/>
        <v>2773</v>
      </c>
      <c r="AO68" s="34"/>
      <c r="AP68" s="33" t="str">
        <f t="shared" si="10"/>
        <v/>
      </c>
      <c r="AQ68" s="34">
        <v>1.1499999999999999</v>
      </c>
      <c r="AS68" s="5">
        <f t="shared" si="14"/>
        <v>76671.28</v>
      </c>
      <c r="AT68" s="11">
        <f t="shared" si="15"/>
        <v>1.0169467820473517</v>
      </c>
      <c r="AU68" s="5">
        <f t="shared" si="11"/>
        <v>1016.9467820473517</v>
      </c>
    </row>
    <row r="69" spans="1:47" x14ac:dyDescent="0.3">
      <c r="A69" s="1" t="s">
        <v>152</v>
      </c>
      <c r="B69" s="1" t="s">
        <v>85</v>
      </c>
      <c r="C69" s="1" t="s">
        <v>86</v>
      </c>
      <c r="D69" s="1" t="s">
        <v>79</v>
      </c>
      <c r="E69" s="1" t="s">
        <v>66</v>
      </c>
      <c r="F69" s="1" t="s">
        <v>139</v>
      </c>
      <c r="G69" s="1" t="s">
        <v>52</v>
      </c>
      <c r="H69" s="1" t="s">
        <v>53</v>
      </c>
      <c r="I69" s="2">
        <v>80.165952876700004</v>
      </c>
      <c r="J69" s="2">
        <v>37.99</v>
      </c>
      <c r="K69" s="2">
        <f t="shared" si="12"/>
        <v>36.39</v>
      </c>
      <c r="L69" s="2">
        <f t="shared" si="13"/>
        <v>1.6</v>
      </c>
      <c r="N69" s="4">
        <v>0.56000000000000005</v>
      </c>
      <c r="O69" s="5">
        <v>1389.15</v>
      </c>
      <c r="P69" s="6">
        <v>20.8</v>
      </c>
      <c r="Q69" s="5">
        <v>40731.600000000013</v>
      </c>
      <c r="R69" s="7">
        <v>6.12</v>
      </c>
      <c r="S69" s="5">
        <v>6115.4100000000008</v>
      </c>
      <c r="T69" s="8">
        <v>8.91</v>
      </c>
      <c r="U69" s="5">
        <v>2670.9952499999999</v>
      </c>
      <c r="AK69" s="32"/>
      <c r="AL69" s="33" t="str">
        <f t="shared" si="8"/>
        <v/>
      </c>
      <c r="AM69" s="32">
        <v>0.49</v>
      </c>
      <c r="AN69" s="33">
        <f t="shared" si="9"/>
        <v>2717.54</v>
      </c>
      <c r="AO69" s="34"/>
      <c r="AP69" s="33" t="str">
        <f t="shared" si="10"/>
        <v/>
      </c>
      <c r="AQ69" s="34">
        <v>1.1100000000000001</v>
      </c>
      <c r="AS69" s="5">
        <f t="shared" si="14"/>
        <v>50907.155250000018</v>
      </c>
      <c r="AT69" s="11">
        <f t="shared" si="15"/>
        <v>0.67521851356430285</v>
      </c>
      <c r="AU69" s="5">
        <f t="shared" si="11"/>
        <v>675.21851356430284</v>
      </c>
    </row>
    <row r="70" spans="1:47" x14ac:dyDescent="0.3">
      <c r="A70" s="1" t="s">
        <v>153</v>
      </c>
      <c r="B70" s="1" t="s">
        <v>82</v>
      </c>
      <c r="C70" s="1" t="s">
        <v>83</v>
      </c>
      <c r="D70" s="1" t="s">
        <v>79</v>
      </c>
      <c r="E70" s="1" t="s">
        <v>66</v>
      </c>
      <c r="F70" s="1" t="s">
        <v>154</v>
      </c>
      <c r="G70" s="1" t="s">
        <v>52</v>
      </c>
      <c r="H70" s="1" t="s">
        <v>53</v>
      </c>
      <c r="I70" s="2">
        <v>64.769388280399994</v>
      </c>
      <c r="J70" s="2">
        <v>36.86</v>
      </c>
      <c r="K70" s="2">
        <f t="shared" si="12"/>
        <v>16.240000000000002</v>
      </c>
      <c r="L70" s="2">
        <f t="shared" si="13"/>
        <v>0</v>
      </c>
      <c r="R70" s="7">
        <v>9.14</v>
      </c>
      <c r="S70" s="5">
        <v>9133.1450000000004</v>
      </c>
      <c r="T70" s="8">
        <v>7.1</v>
      </c>
      <c r="U70" s="5">
        <v>2128.4025000000001</v>
      </c>
      <c r="AK70" s="32"/>
      <c r="AL70" s="33" t="str">
        <f t="shared" si="8"/>
        <v/>
      </c>
      <c r="AM70" s="32"/>
      <c r="AN70" s="33" t="str">
        <f t="shared" si="9"/>
        <v/>
      </c>
      <c r="AO70" s="34"/>
      <c r="AP70" s="33" t="str">
        <f t="shared" si="10"/>
        <v/>
      </c>
      <c r="AQ70" s="34"/>
      <c r="AS70" s="5">
        <f t="shared" si="14"/>
        <v>11261.547500000001</v>
      </c>
      <c r="AT70" s="11">
        <f t="shared" si="15"/>
        <v>0.14937007039661265</v>
      </c>
      <c r="AU70" s="5">
        <f t="shared" si="11"/>
        <v>149.37007039661265</v>
      </c>
    </row>
    <row r="71" spans="1:47" x14ac:dyDescent="0.3">
      <c r="A71" s="1" t="s">
        <v>155</v>
      </c>
      <c r="B71" s="1" t="s">
        <v>156</v>
      </c>
      <c r="C71" s="1" t="s">
        <v>157</v>
      </c>
      <c r="D71" s="1" t="s">
        <v>158</v>
      </c>
      <c r="E71" s="1" t="s">
        <v>60</v>
      </c>
      <c r="F71" s="1" t="s">
        <v>154</v>
      </c>
      <c r="G71" s="1" t="s">
        <v>52</v>
      </c>
      <c r="H71" s="1" t="s">
        <v>53</v>
      </c>
      <c r="I71" s="2">
        <v>79.801254449400005</v>
      </c>
      <c r="J71" s="2">
        <v>37.83</v>
      </c>
      <c r="K71" s="2">
        <f t="shared" si="12"/>
        <v>13.21</v>
      </c>
      <c r="L71" s="2">
        <f t="shared" si="13"/>
        <v>0</v>
      </c>
      <c r="T71" s="8">
        <v>13.21</v>
      </c>
      <c r="U71" s="5">
        <v>3960.0277500000011</v>
      </c>
      <c r="AK71" s="32"/>
      <c r="AL71" s="33" t="str">
        <f t="shared" si="8"/>
        <v/>
      </c>
      <c r="AM71" s="32"/>
      <c r="AN71" s="33" t="str">
        <f t="shared" si="9"/>
        <v/>
      </c>
      <c r="AO71" s="34"/>
      <c r="AP71" s="33" t="str">
        <f t="shared" si="10"/>
        <v/>
      </c>
      <c r="AQ71" s="34"/>
      <c r="AS71" s="5">
        <f t="shared" si="14"/>
        <v>3960.0277500000011</v>
      </c>
      <c r="AT71" s="11">
        <f t="shared" si="15"/>
        <v>5.2524719519234792E-2</v>
      </c>
      <c r="AU71" s="5">
        <f t="shared" si="11"/>
        <v>52.524719519234793</v>
      </c>
    </row>
    <row r="72" spans="1:47" x14ac:dyDescent="0.3">
      <c r="A72" s="1" t="s">
        <v>159</v>
      </c>
      <c r="B72" s="1" t="s">
        <v>160</v>
      </c>
      <c r="C72" s="1" t="s">
        <v>86</v>
      </c>
      <c r="D72" s="1" t="s">
        <v>79</v>
      </c>
      <c r="E72" s="1" t="s">
        <v>73</v>
      </c>
      <c r="F72" s="1" t="s">
        <v>161</v>
      </c>
      <c r="G72" s="1" t="s">
        <v>52</v>
      </c>
      <c r="H72" s="1" t="s">
        <v>53</v>
      </c>
      <c r="I72" s="2">
        <v>160.825356997</v>
      </c>
      <c r="J72" s="2">
        <v>39.24</v>
      </c>
      <c r="K72" s="2">
        <f t="shared" si="12"/>
        <v>38.959999999999994</v>
      </c>
      <c r="L72" s="2">
        <f t="shared" si="13"/>
        <v>0</v>
      </c>
      <c r="P72" s="6">
        <v>21.06</v>
      </c>
      <c r="Q72" s="5">
        <v>41240.745000000003</v>
      </c>
      <c r="R72" s="7">
        <v>17.899999999999999</v>
      </c>
      <c r="S72" s="5">
        <v>17886.575000000001</v>
      </c>
      <c r="AK72" s="32"/>
      <c r="AL72" s="33" t="str">
        <f t="shared" si="8"/>
        <v/>
      </c>
      <c r="AM72" s="32"/>
      <c r="AN72" s="33" t="str">
        <f t="shared" si="9"/>
        <v/>
      </c>
      <c r="AO72" s="34"/>
      <c r="AP72" s="33" t="str">
        <f t="shared" si="10"/>
        <v/>
      </c>
      <c r="AQ72" s="34"/>
      <c r="AS72" s="5">
        <f t="shared" si="14"/>
        <v>59127.320000000007</v>
      </c>
      <c r="AT72" s="11">
        <f t="shared" si="15"/>
        <v>0.78424851919889726</v>
      </c>
      <c r="AU72" s="5">
        <f t="shared" si="11"/>
        <v>784.24851919889727</v>
      </c>
    </row>
    <row r="73" spans="1:47" x14ac:dyDescent="0.3">
      <c r="A73" s="1" t="s">
        <v>159</v>
      </c>
      <c r="B73" s="1" t="s">
        <v>160</v>
      </c>
      <c r="C73" s="1" t="s">
        <v>86</v>
      </c>
      <c r="D73" s="1" t="s">
        <v>79</v>
      </c>
      <c r="E73" s="1" t="s">
        <v>74</v>
      </c>
      <c r="F73" s="1" t="s">
        <v>161</v>
      </c>
      <c r="G73" s="1" t="s">
        <v>52</v>
      </c>
      <c r="H73" s="1" t="s">
        <v>53</v>
      </c>
      <c r="I73" s="2">
        <v>160.825356997</v>
      </c>
      <c r="J73" s="2">
        <v>38.29</v>
      </c>
      <c r="K73" s="2">
        <f t="shared" si="12"/>
        <v>38.29</v>
      </c>
      <c r="L73" s="2">
        <f t="shared" si="13"/>
        <v>0</v>
      </c>
      <c r="P73" s="6">
        <v>25.05</v>
      </c>
      <c r="Q73" s="5">
        <v>49054.162499999999</v>
      </c>
      <c r="R73" s="7">
        <v>13.24</v>
      </c>
      <c r="S73" s="5">
        <v>13230.07</v>
      </c>
      <c r="AK73" s="32"/>
      <c r="AL73" s="33" t="str">
        <f t="shared" si="8"/>
        <v/>
      </c>
      <c r="AM73" s="32"/>
      <c r="AN73" s="33" t="str">
        <f t="shared" si="9"/>
        <v/>
      </c>
      <c r="AO73" s="34"/>
      <c r="AP73" s="33" t="str">
        <f t="shared" si="10"/>
        <v/>
      </c>
      <c r="AQ73" s="34"/>
      <c r="AS73" s="5">
        <f t="shared" si="14"/>
        <v>62284.232499999998</v>
      </c>
      <c r="AT73" s="11">
        <f t="shared" si="15"/>
        <v>0.82612093880738757</v>
      </c>
      <c r="AU73" s="5">
        <f t="shared" si="11"/>
        <v>826.12093880738757</v>
      </c>
    </row>
    <row r="74" spans="1:47" x14ac:dyDescent="0.3">
      <c r="A74" s="1" t="s">
        <v>159</v>
      </c>
      <c r="B74" s="1" t="s">
        <v>160</v>
      </c>
      <c r="C74" s="1" t="s">
        <v>86</v>
      </c>
      <c r="D74" s="1" t="s">
        <v>79</v>
      </c>
      <c r="E74" s="1" t="s">
        <v>57</v>
      </c>
      <c r="F74" s="1" t="s">
        <v>161</v>
      </c>
      <c r="G74" s="1" t="s">
        <v>52</v>
      </c>
      <c r="H74" s="1" t="s">
        <v>53</v>
      </c>
      <c r="I74" s="2">
        <v>160.825356997</v>
      </c>
      <c r="J74" s="2">
        <v>39.15</v>
      </c>
      <c r="K74" s="2">
        <f t="shared" si="12"/>
        <v>39.1</v>
      </c>
      <c r="L74" s="2">
        <f t="shared" si="13"/>
        <v>0.05</v>
      </c>
      <c r="P74" s="6">
        <v>27.22</v>
      </c>
      <c r="Q74" s="5">
        <v>53323.147499999999</v>
      </c>
      <c r="R74" s="7">
        <v>11.88</v>
      </c>
      <c r="S74" s="5">
        <v>11871.09</v>
      </c>
      <c r="AK74" s="32"/>
      <c r="AL74" s="33" t="str">
        <f t="shared" si="8"/>
        <v/>
      </c>
      <c r="AM74" s="32">
        <v>0.03</v>
      </c>
      <c r="AN74" s="33">
        <f t="shared" si="9"/>
        <v>166.38</v>
      </c>
      <c r="AO74" s="34"/>
      <c r="AP74" s="33" t="str">
        <f t="shared" si="10"/>
        <v/>
      </c>
      <c r="AQ74" s="34">
        <v>0.02</v>
      </c>
      <c r="AS74" s="5">
        <f t="shared" si="14"/>
        <v>65194.237500000003</v>
      </c>
      <c r="AT74" s="11">
        <f t="shared" si="15"/>
        <v>0.8647184452073291</v>
      </c>
      <c r="AU74" s="5">
        <f t="shared" si="11"/>
        <v>864.71844520732907</v>
      </c>
    </row>
    <row r="75" spans="1:47" x14ac:dyDescent="0.3">
      <c r="A75" s="1" t="s">
        <v>159</v>
      </c>
      <c r="B75" s="1" t="s">
        <v>160</v>
      </c>
      <c r="C75" s="1" t="s">
        <v>86</v>
      </c>
      <c r="D75" s="1" t="s">
        <v>79</v>
      </c>
      <c r="E75" s="1" t="s">
        <v>58</v>
      </c>
      <c r="F75" s="1" t="s">
        <v>161</v>
      </c>
      <c r="G75" s="1" t="s">
        <v>52</v>
      </c>
      <c r="H75" s="1" t="s">
        <v>53</v>
      </c>
      <c r="I75" s="2">
        <v>160.825356997</v>
      </c>
      <c r="J75" s="2">
        <v>40.119999999999997</v>
      </c>
      <c r="K75" s="2">
        <f t="shared" si="12"/>
        <v>40</v>
      </c>
      <c r="L75" s="2">
        <f t="shared" si="13"/>
        <v>0</v>
      </c>
      <c r="P75" s="6">
        <v>29.8</v>
      </c>
      <c r="Q75" s="5">
        <v>58355.85</v>
      </c>
      <c r="R75" s="7">
        <v>10.199999999999999</v>
      </c>
      <c r="S75" s="5">
        <v>10192.35</v>
      </c>
      <c r="AK75" s="32"/>
      <c r="AL75" s="33" t="str">
        <f t="shared" si="8"/>
        <v/>
      </c>
      <c r="AM75" s="32"/>
      <c r="AN75" s="33" t="str">
        <f t="shared" si="9"/>
        <v/>
      </c>
      <c r="AO75" s="34"/>
      <c r="AP75" s="33" t="str">
        <f t="shared" si="10"/>
        <v/>
      </c>
      <c r="AQ75" s="34"/>
      <c r="AS75" s="5">
        <f t="shared" si="14"/>
        <v>68548.2</v>
      </c>
      <c r="AT75" s="11">
        <f t="shared" si="15"/>
        <v>0.90920448184950453</v>
      </c>
      <c r="AU75" s="5">
        <f t="shared" si="11"/>
        <v>909.20448184950453</v>
      </c>
    </row>
    <row r="76" spans="1:47" x14ac:dyDescent="0.3">
      <c r="A76" s="1" t="s">
        <v>162</v>
      </c>
      <c r="B76" s="1" t="s">
        <v>163</v>
      </c>
      <c r="C76" s="1" t="s">
        <v>164</v>
      </c>
      <c r="D76" s="1" t="s">
        <v>79</v>
      </c>
      <c r="E76" s="1" t="s">
        <v>71</v>
      </c>
      <c r="F76" s="1" t="s">
        <v>161</v>
      </c>
      <c r="G76" s="1" t="s">
        <v>52</v>
      </c>
      <c r="H76" s="1" t="s">
        <v>53</v>
      </c>
      <c r="I76" s="2">
        <v>155.84850696800001</v>
      </c>
      <c r="J76" s="2">
        <v>32.520000000000003</v>
      </c>
      <c r="K76" s="2">
        <f t="shared" si="12"/>
        <v>0.05</v>
      </c>
      <c r="L76" s="2">
        <f t="shared" si="13"/>
        <v>0</v>
      </c>
      <c r="R76" s="7">
        <v>0.04</v>
      </c>
      <c r="S76" s="5">
        <v>39.97</v>
      </c>
      <c r="T76" s="8">
        <v>0.01</v>
      </c>
      <c r="U76" s="5">
        <v>2.9977499999999999</v>
      </c>
      <c r="AK76" s="32"/>
      <c r="AL76" s="33" t="str">
        <f t="shared" si="8"/>
        <v/>
      </c>
      <c r="AM76" s="32"/>
      <c r="AN76" s="33" t="str">
        <f t="shared" si="9"/>
        <v/>
      </c>
      <c r="AO76" s="34"/>
      <c r="AP76" s="33" t="str">
        <f t="shared" si="10"/>
        <v/>
      </c>
      <c r="AQ76" s="34"/>
      <c r="AS76" s="5">
        <f t="shared" si="14"/>
        <v>42.967749999999995</v>
      </c>
      <c r="AT76" s="11">
        <f t="shared" si="15"/>
        <v>5.6991242476081127E-4</v>
      </c>
      <c r="AU76" s="5">
        <f t="shared" si="11"/>
        <v>0.56991242476081128</v>
      </c>
    </row>
    <row r="77" spans="1:47" x14ac:dyDescent="0.3">
      <c r="A77" s="1" t="s">
        <v>162</v>
      </c>
      <c r="B77" s="1" t="s">
        <v>163</v>
      </c>
      <c r="C77" s="1" t="s">
        <v>164</v>
      </c>
      <c r="D77" s="1" t="s">
        <v>79</v>
      </c>
      <c r="E77" s="1" t="s">
        <v>72</v>
      </c>
      <c r="F77" s="1" t="s">
        <v>161</v>
      </c>
      <c r="G77" s="1" t="s">
        <v>52</v>
      </c>
      <c r="H77" s="1" t="s">
        <v>53</v>
      </c>
      <c r="I77" s="2">
        <v>155.84850696800001</v>
      </c>
      <c r="J77" s="2">
        <v>39.57</v>
      </c>
      <c r="K77" s="2">
        <f t="shared" si="12"/>
        <v>7.3699999999999992</v>
      </c>
      <c r="L77" s="2">
        <f t="shared" si="13"/>
        <v>0</v>
      </c>
      <c r="P77" s="6">
        <v>0.05</v>
      </c>
      <c r="Q77" s="5">
        <v>97.912500000000009</v>
      </c>
      <c r="R77" s="7">
        <v>6.64</v>
      </c>
      <c r="S77" s="5">
        <v>6635.02</v>
      </c>
      <c r="T77" s="8">
        <v>0.68</v>
      </c>
      <c r="U77" s="5">
        <v>203.84700000000001</v>
      </c>
      <c r="AK77" s="32"/>
      <c r="AL77" s="33" t="str">
        <f t="shared" si="8"/>
        <v/>
      </c>
      <c r="AM77" s="32"/>
      <c r="AN77" s="33" t="str">
        <f t="shared" si="9"/>
        <v/>
      </c>
      <c r="AO77" s="34"/>
      <c r="AP77" s="33" t="str">
        <f t="shared" si="10"/>
        <v/>
      </c>
      <c r="AQ77" s="34"/>
      <c r="AS77" s="5">
        <f t="shared" si="14"/>
        <v>6936.7795000000006</v>
      </c>
      <c r="AT77" s="11">
        <f t="shared" si="15"/>
        <v>9.2007536463419401E-2</v>
      </c>
      <c r="AU77" s="5">
        <f t="shared" si="11"/>
        <v>92.007536463419399</v>
      </c>
    </row>
    <row r="78" spans="1:47" x14ac:dyDescent="0.3">
      <c r="A78" s="1" t="s">
        <v>162</v>
      </c>
      <c r="B78" s="1" t="s">
        <v>163</v>
      </c>
      <c r="C78" s="1" t="s">
        <v>164</v>
      </c>
      <c r="D78" s="1" t="s">
        <v>79</v>
      </c>
      <c r="E78" s="1" t="s">
        <v>55</v>
      </c>
      <c r="F78" s="1" t="s">
        <v>161</v>
      </c>
      <c r="G78" s="1" t="s">
        <v>52</v>
      </c>
      <c r="H78" s="1" t="s">
        <v>53</v>
      </c>
      <c r="I78" s="2">
        <v>155.84850696800001</v>
      </c>
      <c r="J78" s="2">
        <v>40.619999999999997</v>
      </c>
      <c r="K78" s="2">
        <f t="shared" si="12"/>
        <v>39.950000000000003</v>
      </c>
      <c r="L78" s="2">
        <f t="shared" si="13"/>
        <v>0</v>
      </c>
      <c r="P78" s="6">
        <v>3.17</v>
      </c>
      <c r="Q78" s="5">
        <v>6207.6525000000001</v>
      </c>
      <c r="R78" s="7">
        <v>36.78</v>
      </c>
      <c r="S78" s="5">
        <v>36752.415000000001</v>
      </c>
      <c r="AK78" s="32"/>
      <c r="AL78" s="33" t="str">
        <f t="shared" si="8"/>
        <v/>
      </c>
      <c r="AM78" s="32"/>
      <c r="AN78" s="33" t="str">
        <f t="shared" si="9"/>
        <v/>
      </c>
      <c r="AO78" s="34"/>
      <c r="AP78" s="33" t="str">
        <f t="shared" si="10"/>
        <v/>
      </c>
      <c r="AQ78" s="34"/>
      <c r="AS78" s="5">
        <f t="shared" si="14"/>
        <v>42960.067500000005</v>
      </c>
      <c r="AT78" s="11">
        <f t="shared" si="15"/>
        <v>0.56981052619262418</v>
      </c>
      <c r="AU78" s="5">
        <f t="shared" si="11"/>
        <v>569.81052619262425</v>
      </c>
    </row>
    <row r="79" spans="1:47" x14ac:dyDescent="0.3">
      <c r="A79" s="1" t="s">
        <v>162</v>
      </c>
      <c r="B79" s="1" t="s">
        <v>163</v>
      </c>
      <c r="C79" s="1" t="s">
        <v>164</v>
      </c>
      <c r="D79" s="1" t="s">
        <v>79</v>
      </c>
      <c r="E79" s="1" t="s">
        <v>54</v>
      </c>
      <c r="F79" s="1" t="s">
        <v>161</v>
      </c>
      <c r="G79" s="1" t="s">
        <v>52</v>
      </c>
      <c r="H79" s="1" t="s">
        <v>53</v>
      </c>
      <c r="I79" s="2">
        <v>155.84850696800001</v>
      </c>
      <c r="J79" s="2">
        <v>38.840000000000003</v>
      </c>
      <c r="K79" s="2">
        <f t="shared" si="12"/>
        <v>24.099999999999998</v>
      </c>
      <c r="L79" s="2">
        <f t="shared" si="13"/>
        <v>0</v>
      </c>
      <c r="R79" s="7">
        <v>16.88</v>
      </c>
      <c r="S79" s="5">
        <v>16867.34</v>
      </c>
      <c r="T79" s="8">
        <v>7.22</v>
      </c>
      <c r="U79" s="5">
        <v>2164.3755000000001</v>
      </c>
      <c r="AK79" s="32"/>
      <c r="AL79" s="33" t="str">
        <f t="shared" si="8"/>
        <v/>
      </c>
      <c r="AM79" s="32"/>
      <c r="AN79" s="33" t="str">
        <f t="shared" si="9"/>
        <v/>
      </c>
      <c r="AO79" s="34"/>
      <c r="AP79" s="33" t="str">
        <f t="shared" si="10"/>
        <v/>
      </c>
      <c r="AQ79" s="34"/>
      <c r="AS79" s="5">
        <f t="shared" si="14"/>
        <v>19031.715499999998</v>
      </c>
      <c r="AT79" s="11">
        <f t="shared" si="15"/>
        <v>0.25243144283707936</v>
      </c>
      <c r="AU79" s="5">
        <f t="shared" si="11"/>
        <v>252.43144283707935</v>
      </c>
    </row>
    <row r="80" spans="1:47" x14ac:dyDescent="0.3">
      <c r="A80" s="1" t="s">
        <v>165</v>
      </c>
      <c r="B80" s="1" t="s">
        <v>166</v>
      </c>
      <c r="C80" s="1" t="s">
        <v>167</v>
      </c>
      <c r="D80" s="1" t="s">
        <v>79</v>
      </c>
      <c r="E80" s="1" t="s">
        <v>60</v>
      </c>
      <c r="F80" s="1" t="s">
        <v>161</v>
      </c>
      <c r="G80" s="1" t="s">
        <v>52</v>
      </c>
      <c r="H80" s="1" t="s">
        <v>53</v>
      </c>
      <c r="I80" s="2">
        <v>5.6375513530800001</v>
      </c>
      <c r="J80" s="2">
        <v>5.64</v>
      </c>
      <c r="K80" s="2">
        <f t="shared" si="12"/>
        <v>5.6400000000000006</v>
      </c>
      <c r="L80" s="2">
        <f t="shared" si="13"/>
        <v>0</v>
      </c>
      <c r="R80" s="7">
        <v>0.05</v>
      </c>
      <c r="S80" s="5">
        <v>49.962500000000013</v>
      </c>
      <c r="Z80" s="9">
        <v>3.74</v>
      </c>
      <c r="AA80" s="5">
        <v>448.46339999999998</v>
      </c>
      <c r="AB80" s="10">
        <v>1.85</v>
      </c>
      <c r="AC80" s="5">
        <v>199.65662499999999</v>
      </c>
      <c r="AK80" s="32"/>
      <c r="AL80" s="33" t="str">
        <f t="shared" si="8"/>
        <v/>
      </c>
      <c r="AM80" s="32"/>
      <c r="AN80" s="33" t="str">
        <f t="shared" si="9"/>
        <v/>
      </c>
      <c r="AO80" s="34"/>
      <c r="AP80" s="33" t="str">
        <f t="shared" si="10"/>
        <v/>
      </c>
      <c r="AQ80" s="34"/>
      <c r="AS80" s="5">
        <f t="shared" si="14"/>
        <v>698.08252500000003</v>
      </c>
      <c r="AT80" s="11">
        <f t="shared" si="15"/>
        <v>9.2591747183852942E-3</v>
      </c>
      <c r="AU80" s="5">
        <f t="shared" si="11"/>
        <v>9.2591747183852942</v>
      </c>
    </row>
    <row r="81" spans="1:47" x14ac:dyDescent="0.3">
      <c r="A81" s="1" t="s">
        <v>168</v>
      </c>
      <c r="B81" s="1" t="s">
        <v>145</v>
      </c>
      <c r="C81" s="1" t="s">
        <v>146</v>
      </c>
      <c r="D81" s="1" t="s">
        <v>79</v>
      </c>
      <c r="E81" s="1" t="s">
        <v>59</v>
      </c>
      <c r="F81" s="1" t="s">
        <v>161</v>
      </c>
      <c r="G81" s="1" t="s">
        <v>52</v>
      </c>
      <c r="H81" s="1" t="s">
        <v>53</v>
      </c>
      <c r="I81" s="2">
        <v>154.99602451499999</v>
      </c>
      <c r="J81" s="2">
        <v>40.119999999999997</v>
      </c>
      <c r="K81" s="2">
        <f t="shared" si="12"/>
        <v>40</v>
      </c>
      <c r="L81" s="2">
        <f t="shared" si="13"/>
        <v>0</v>
      </c>
      <c r="P81" s="6">
        <v>40</v>
      </c>
      <c r="Q81" s="5">
        <v>78330</v>
      </c>
      <c r="AK81" s="32"/>
      <c r="AL81" s="33" t="str">
        <f t="shared" si="8"/>
        <v/>
      </c>
      <c r="AM81" s="32"/>
      <c r="AN81" s="33" t="str">
        <f t="shared" si="9"/>
        <v/>
      </c>
      <c r="AO81" s="34"/>
      <c r="AP81" s="33" t="str">
        <f t="shared" si="10"/>
        <v/>
      </c>
      <c r="AQ81" s="34"/>
      <c r="AS81" s="5">
        <f t="shared" si="14"/>
        <v>78330</v>
      </c>
      <c r="AT81" s="11">
        <f t="shared" si="15"/>
        <v>1.038947588168204</v>
      </c>
      <c r="AU81" s="5">
        <f t="shared" si="11"/>
        <v>1038.947588168204</v>
      </c>
    </row>
    <row r="82" spans="1:47" x14ac:dyDescent="0.3">
      <c r="A82" s="1" t="s">
        <v>168</v>
      </c>
      <c r="B82" s="1" t="s">
        <v>145</v>
      </c>
      <c r="C82" s="1" t="s">
        <v>146</v>
      </c>
      <c r="D82" s="1" t="s">
        <v>79</v>
      </c>
      <c r="E82" s="1" t="s">
        <v>60</v>
      </c>
      <c r="F82" s="1" t="s">
        <v>161</v>
      </c>
      <c r="G82" s="1" t="s">
        <v>52</v>
      </c>
      <c r="H82" s="1" t="s">
        <v>53</v>
      </c>
      <c r="I82" s="2">
        <v>154.99602451499999</v>
      </c>
      <c r="J82" s="2">
        <v>33.43</v>
      </c>
      <c r="K82" s="2">
        <f t="shared" si="12"/>
        <v>31.76</v>
      </c>
      <c r="L82" s="2">
        <f t="shared" si="13"/>
        <v>1.67</v>
      </c>
      <c r="P82" s="6">
        <v>19.63</v>
      </c>
      <c r="Q82" s="5">
        <v>38440.447499999987</v>
      </c>
      <c r="R82" s="7">
        <v>11.07</v>
      </c>
      <c r="S82" s="5">
        <v>11061.6975</v>
      </c>
      <c r="Z82" s="9">
        <v>0.94</v>
      </c>
      <c r="AA82" s="5">
        <v>112.7154</v>
      </c>
      <c r="AB82" s="10">
        <v>0.12</v>
      </c>
      <c r="AC82" s="5">
        <v>12.950699999999999</v>
      </c>
      <c r="AK82" s="32">
        <v>0.03</v>
      </c>
      <c r="AL82" s="33">
        <f t="shared" si="8"/>
        <v>99.827999999999989</v>
      </c>
      <c r="AM82" s="32">
        <v>0.48</v>
      </c>
      <c r="AN82" s="33">
        <f t="shared" si="9"/>
        <v>2662.08</v>
      </c>
      <c r="AO82" s="34"/>
      <c r="AP82" s="33" t="str">
        <f t="shared" si="10"/>
        <v/>
      </c>
      <c r="AQ82" s="34">
        <v>1.1599999999999999</v>
      </c>
      <c r="AS82" s="5">
        <f t="shared" si="14"/>
        <v>49627.811099999992</v>
      </c>
      <c r="AT82" s="11">
        <f t="shared" si="15"/>
        <v>0.65824964443268508</v>
      </c>
      <c r="AU82" s="5">
        <f t="shared" si="11"/>
        <v>658.24964443268505</v>
      </c>
    </row>
    <row r="83" spans="1:47" x14ac:dyDescent="0.3">
      <c r="A83" s="1" t="s">
        <v>168</v>
      </c>
      <c r="B83" s="1" t="s">
        <v>145</v>
      </c>
      <c r="C83" s="1" t="s">
        <v>146</v>
      </c>
      <c r="D83" s="1" t="s">
        <v>79</v>
      </c>
      <c r="E83" s="1" t="s">
        <v>66</v>
      </c>
      <c r="F83" s="1" t="s">
        <v>161</v>
      </c>
      <c r="G83" s="1" t="s">
        <v>52</v>
      </c>
      <c r="H83" s="1" t="s">
        <v>53</v>
      </c>
      <c r="I83" s="2">
        <v>154.99602451499999</v>
      </c>
      <c r="J83" s="2">
        <v>38.18</v>
      </c>
      <c r="K83" s="2">
        <f t="shared" si="12"/>
        <v>36.61</v>
      </c>
      <c r="L83" s="2">
        <f t="shared" si="13"/>
        <v>1.57</v>
      </c>
      <c r="N83" s="4">
        <v>11.17</v>
      </c>
      <c r="O83" s="5">
        <v>27708.581249999999</v>
      </c>
      <c r="P83" s="6">
        <v>25.15</v>
      </c>
      <c r="Q83" s="5">
        <v>49249.987500000003</v>
      </c>
      <c r="R83" s="7">
        <v>0.28999999999999998</v>
      </c>
      <c r="S83" s="5">
        <v>289.78250000000003</v>
      </c>
      <c r="AK83" s="32"/>
      <c r="AL83" s="33" t="str">
        <f t="shared" si="8"/>
        <v/>
      </c>
      <c r="AM83" s="32">
        <v>0.49</v>
      </c>
      <c r="AN83" s="33">
        <f t="shared" si="9"/>
        <v>2717.54</v>
      </c>
      <c r="AO83" s="34"/>
      <c r="AP83" s="33" t="str">
        <f t="shared" si="10"/>
        <v/>
      </c>
      <c r="AQ83" s="34">
        <v>1.08</v>
      </c>
      <c r="AS83" s="5">
        <f t="shared" si="14"/>
        <v>77248.351250000007</v>
      </c>
      <c r="AT83" s="11">
        <f t="shared" si="15"/>
        <v>1.0246008964784601</v>
      </c>
      <c r="AU83" s="5">
        <f t="shared" si="11"/>
        <v>1024.6008964784601</v>
      </c>
    </row>
    <row r="84" spans="1:47" x14ac:dyDescent="0.3">
      <c r="A84" s="1" t="s">
        <v>168</v>
      </c>
      <c r="B84" s="1" t="s">
        <v>145</v>
      </c>
      <c r="C84" s="1" t="s">
        <v>146</v>
      </c>
      <c r="D84" s="1" t="s">
        <v>79</v>
      </c>
      <c r="E84" s="1" t="s">
        <v>68</v>
      </c>
      <c r="F84" s="1" t="s">
        <v>161</v>
      </c>
      <c r="G84" s="1" t="s">
        <v>52</v>
      </c>
      <c r="H84" s="1" t="s">
        <v>53</v>
      </c>
      <c r="I84" s="2">
        <v>154.99602451499999</v>
      </c>
      <c r="J84" s="2">
        <v>39.21</v>
      </c>
      <c r="K84" s="2">
        <f t="shared" si="12"/>
        <v>39.21</v>
      </c>
      <c r="L84" s="2">
        <f t="shared" si="13"/>
        <v>0</v>
      </c>
      <c r="N84" s="4">
        <v>3.79</v>
      </c>
      <c r="O84" s="5">
        <v>9426.375</v>
      </c>
      <c r="P84" s="6">
        <v>29.84</v>
      </c>
      <c r="Q84" s="5">
        <v>58434.18</v>
      </c>
      <c r="R84" s="7">
        <v>5.58</v>
      </c>
      <c r="S84" s="5">
        <v>5575.8150000000014</v>
      </c>
      <c r="AK84" s="32"/>
      <c r="AL84" s="33" t="str">
        <f t="shared" si="8"/>
        <v/>
      </c>
      <c r="AM84" s="32"/>
      <c r="AN84" s="33" t="str">
        <f t="shared" si="9"/>
        <v/>
      </c>
      <c r="AO84" s="34"/>
      <c r="AP84" s="33" t="str">
        <f t="shared" si="10"/>
        <v/>
      </c>
      <c r="AQ84" s="34"/>
      <c r="AS84" s="5">
        <f t="shared" si="14"/>
        <v>73436.37</v>
      </c>
      <c r="AT84" s="11">
        <f t="shared" si="15"/>
        <v>0.97403982503929343</v>
      </c>
      <c r="AU84" s="5">
        <f t="shared" si="11"/>
        <v>974.03982503929342</v>
      </c>
    </row>
    <row r="85" spans="1:47" x14ac:dyDescent="0.3">
      <c r="A85" s="1" t="s">
        <v>169</v>
      </c>
      <c r="B85" s="1" t="s">
        <v>163</v>
      </c>
      <c r="C85" s="1" t="s">
        <v>164</v>
      </c>
      <c r="D85" s="1" t="s">
        <v>79</v>
      </c>
      <c r="E85" s="1" t="s">
        <v>50</v>
      </c>
      <c r="F85" s="1" t="s">
        <v>161</v>
      </c>
      <c r="G85" s="1" t="s">
        <v>52</v>
      </c>
      <c r="H85" s="1" t="s">
        <v>53</v>
      </c>
      <c r="I85" s="2">
        <v>160.35190901000001</v>
      </c>
      <c r="J85" s="2">
        <v>38.01</v>
      </c>
      <c r="K85" s="2">
        <f t="shared" si="12"/>
        <v>37.93</v>
      </c>
      <c r="L85" s="2">
        <f t="shared" si="13"/>
        <v>0</v>
      </c>
      <c r="R85" s="7">
        <v>22.74</v>
      </c>
      <c r="S85" s="5">
        <v>22722.945</v>
      </c>
      <c r="T85" s="8">
        <v>15.19</v>
      </c>
      <c r="U85" s="5">
        <v>4553.5822500000004</v>
      </c>
      <c r="AK85" s="32"/>
      <c r="AL85" s="33" t="str">
        <f t="shared" si="8"/>
        <v/>
      </c>
      <c r="AM85" s="32"/>
      <c r="AN85" s="33" t="str">
        <f t="shared" si="9"/>
        <v/>
      </c>
      <c r="AO85" s="34"/>
      <c r="AP85" s="33" t="str">
        <f t="shared" si="10"/>
        <v/>
      </c>
      <c r="AQ85" s="34"/>
      <c r="AS85" s="5">
        <f t="shared" si="14"/>
        <v>27276.527249999999</v>
      </c>
      <c r="AT85" s="11">
        <f t="shared" si="15"/>
        <v>0.36178835950455501</v>
      </c>
      <c r="AU85" s="5">
        <f t="shared" si="11"/>
        <v>361.78835950455505</v>
      </c>
    </row>
    <row r="86" spans="1:47" x14ac:dyDescent="0.3">
      <c r="A86" s="1" t="s">
        <v>169</v>
      </c>
      <c r="B86" s="1" t="s">
        <v>163</v>
      </c>
      <c r="C86" s="1" t="s">
        <v>164</v>
      </c>
      <c r="D86" s="1" t="s">
        <v>79</v>
      </c>
      <c r="E86" s="1" t="s">
        <v>61</v>
      </c>
      <c r="F86" s="1" t="s">
        <v>161</v>
      </c>
      <c r="G86" s="1" t="s">
        <v>52</v>
      </c>
      <c r="H86" s="1" t="s">
        <v>53</v>
      </c>
      <c r="I86" s="2">
        <v>160.35190901000001</v>
      </c>
      <c r="J86" s="2">
        <v>40.33</v>
      </c>
      <c r="K86" s="2">
        <f t="shared" si="12"/>
        <v>40</v>
      </c>
      <c r="L86" s="2">
        <f t="shared" si="13"/>
        <v>0</v>
      </c>
      <c r="P86" s="6">
        <v>16.2</v>
      </c>
      <c r="Q86" s="5">
        <v>31723.65</v>
      </c>
      <c r="R86" s="7">
        <v>23.8</v>
      </c>
      <c r="S86" s="5">
        <v>23782.15</v>
      </c>
      <c r="AK86" s="32"/>
      <c r="AL86" s="33" t="str">
        <f t="shared" si="8"/>
        <v/>
      </c>
      <c r="AM86" s="32"/>
      <c r="AN86" s="33" t="str">
        <f t="shared" si="9"/>
        <v/>
      </c>
      <c r="AO86" s="34"/>
      <c r="AP86" s="33" t="str">
        <f t="shared" si="10"/>
        <v/>
      </c>
      <c r="AQ86" s="34"/>
      <c r="AS86" s="5">
        <f t="shared" si="14"/>
        <v>55505.8</v>
      </c>
      <c r="AT86" s="11">
        <f t="shared" si="15"/>
        <v>0.73621367342457167</v>
      </c>
      <c r="AU86" s="5">
        <f t="shared" si="11"/>
        <v>736.21367342457165</v>
      </c>
    </row>
    <row r="87" spans="1:47" x14ac:dyDescent="0.3">
      <c r="A87" s="1" t="s">
        <v>169</v>
      </c>
      <c r="B87" s="1" t="s">
        <v>163</v>
      </c>
      <c r="C87" s="1" t="s">
        <v>164</v>
      </c>
      <c r="D87" s="1" t="s">
        <v>79</v>
      </c>
      <c r="E87" s="1" t="s">
        <v>69</v>
      </c>
      <c r="F87" s="1" t="s">
        <v>161</v>
      </c>
      <c r="G87" s="1" t="s">
        <v>52</v>
      </c>
      <c r="H87" s="1" t="s">
        <v>53</v>
      </c>
      <c r="I87" s="2">
        <v>160.35190901000001</v>
      </c>
      <c r="J87" s="2">
        <v>39.19</v>
      </c>
      <c r="K87" s="2">
        <f t="shared" si="12"/>
        <v>39.190000000000005</v>
      </c>
      <c r="L87" s="2">
        <f t="shared" si="13"/>
        <v>0</v>
      </c>
      <c r="P87" s="6">
        <v>34.31</v>
      </c>
      <c r="Q87" s="5">
        <v>67207.14</v>
      </c>
      <c r="R87" s="7">
        <v>4.88</v>
      </c>
      <c r="S87" s="5">
        <v>4876.34</v>
      </c>
      <c r="AK87" s="32"/>
      <c r="AL87" s="33" t="str">
        <f t="shared" si="8"/>
        <v/>
      </c>
      <c r="AM87" s="32"/>
      <c r="AN87" s="33" t="str">
        <f t="shared" si="9"/>
        <v/>
      </c>
      <c r="AO87" s="34"/>
      <c r="AP87" s="33" t="str">
        <f t="shared" si="10"/>
        <v/>
      </c>
      <c r="AQ87" s="34"/>
      <c r="AS87" s="5">
        <f t="shared" si="14"/>
        <v>72083.48</v>
      </c>
      <c r="AT87" s="11">
        <f t="shared" si="15"/>
        <v>0.95609546397001111</v>
      </c>
      <c r="AU87" s="5">
        <f t="shared" si="11"/>
        <v>956.09546397001111</v>
      </c>
    </row>
    <row r="88" spans="1:47" x14ac:dyDescent="0.3">
      <c r="A88" s="1" t="s">
        <v>169</v>
      </c>
      <c r="B88" s="1" t="s">
        <v>163</v>
      </c>
      <c r="C88" s="1" t="s">
        <v>164</v>
      </c>
      <c r="D88" s="1" t="s">
        <v>79</v>
      </c>
      <c r="E88" s="1" t="s">
        <v>63</v>
      </c>
      <c r="F88" s="1" t="s">
        <v>161</v>
      </c>
      <c r="G88" s="1" t="s">
        <v>52</v>
      </c>
      <c r="H88" s="1" t="s">
        <v>53</v>
      </c>
      <c r="I88" s="2">
        <v>160.35190901000001</v>
      </c>
      <c r="J88" s="2">
        <v>36.880000000000003</v>
      </c>
      <c r="K88" s="2">
        <f t="shared" si="12"/>
        <v>36.880000000000003</v>
      </c>
      <c r="L88" s="2">
        <f t="shared" si="13"/>
        <v>0</v>
      </c>
      <c r="R88" s="7">
        <v>35.590000000000003</v>
      </c>
      <c r="S88" s="5">
        <v>35563.307500000003</v>
      </c>
      <c r="T88" s="8">
        <v>1.29</v>
      </c>
      <c r="U88" s="5">
        <v>386.70974999999999</v>
      </c>
      <c r="AK88" s="32"/>
      <c r="AL88" s="33" t="str">
        <f t="shared" si="8"/>
        <v/>
      </c>
      <c r="AM88" s="32"/>
      <c r="AN88" s="33" t="str">
        <f t="shared" si="9"/>
        <v/>
      </c>
      <c r="AO88" s="34"/>
      <c r="AP88" s="33" t="str">
        <f t="shared" si="10"/>
        <v/>
      </c>
      <c r="AQ88" s="34"/>
      <c r="AS88" s="5">
        <f t="shared" si="14"/>
        <v>35950.017250000004</v>
      </c>
      <c r="AT88" s="11">
        <f t="shared" si="15"/>
        <v>0.4768311466423189</v>
      </c>
      <c r="AU88" s="5">
        <f t="shared" si="11"/>
        <v>476.83114664231891</v>
      </c>
    </row>
    <row r="89" spans="1:47" x14ac:dyDescent="0.3">
      <c r="A89" s="1" t="s">
        <v>170</v>
      </c>
      <c r="B89" s="1" t="s">
        <v>85</v>
      </c>
      <c r="C89" s="1" t="s">
        <v>86</v>
      </c>
      <c r="D89" s="1" t="s">
        <v>79</v>
      </c>
      <c r="E89" s="1" t="s">
        <v>74</v>
      </c>
      <c r="F89" s="1" t="s">
        <v>171</v>
      </c>
      <c r="G89" s="1" t="s">
        <v>52</v>
      </c>
      <c r="H89" s="1" t="s">
        <v>53</v>
      </c>
      <c r="I89" s="2">
        <v>160.462448405</v>
      </c>
      <c r="J89" s="2">
        <v>38.049999999999997</v>
      </c>
      <c r="K89" s="2">
        <f t="shared" si="12"/>
        <v>36.65</v>
      </c>
      <c r="L89" s="2">
        <f t="shared" si="13"/>
        <v>1.4</v>
      </c>
      <c r="P89" s="6">
        <v>24.8</v>
      </c>
      <c r="Q89" s="5">
        <v>48564.6</v>
      </c>
      <c r="R89" s="7">
        <v>9.3299999999999983</v>
      </c>
      <c r="S89" s="5">
        <v>9323.0024999999987</v>
      </c>
      <c r="T89" s="8">
        <v>2.52</v>
      </c>
      <c r="U89" s="5">
        <v>755.43300000000011</v>
      </c>
      <c r="AK89" s="32"/>
      <c r="AL89" s="33" t="str">
        <f t="shared" si="8"/>
        <v/>
      </c>
      <c r="AM89" s="32">
        <v>0.48</v>
      </c>
      <c r="AN89" s="33">
        <f t="shared" si="9"/>
        <v>2662.08</v>
      </c>
      <c r="AO89" s="34"/>
      <c r="AP89" s="33" t="str">
        <f t="shared" si="10"/>
        <v/>
      </c>
      <c r="AQ89" s="34">
        <v>0.92</v>
      </c>
      <c r="AS89" s="5">
        <f t="shared" si="14"/>
        <v>58643.035499999991</v>
      </c>
      <c r="AT89" s="11">
        <f t="shared" si="15"/>
        <v>0.77782510271399674</v>
      </c>
      <c r="AU89" s="5">
        <f t="shared" si="11"/>
        <v>777.82510271399667</v>
      </c>
    </row>
    <row r="90" spans="1:47" x14ac:dyDescent="0.3">
      <c r="A90" s="1" t="s">
        <v>170</v>
      </c>
      <c r="B90" s="1" t="s">
        <v>85</v>
      </c>
      <c r="C90" s="1" t="s">
        <v>86</v>
      </c>
      <c r="D90" s="1" t="s">
        <v>79</v>
      </c>
      <c r="E90" s="1" t="s">
        <v>57</v>
      </c>
      <c r="F90" s="1" t="s">
        <v>171</v>
      </c>
      <c r="G90" s="1" t="s">
        <v>52</v>
      </c>
      <c r="H90" s="1" t="s">
        <v>53</v>
      </c>
      <c r="I90" s="2">
        <v>160.462448405</v>
      </c>
      <c r="J90" s="2">
        <v>39.19</v>
      </c>
      <c r="K90" s="2">
        <f t="shared" si="12"/>
        <v>37.04</v>
      </c>
      <c r="L90" s="2">
        <f t="shared" si="13"/>
        <v>2.15</v>
      </c>
      <c r="N90" s="4">
        <v>0.76</v>
      </c>
      <c r="O90" s="5">
        <v>1910.08125</v>
      </c>
      <c r="P90" s="6">
        <v>36.28</v>
      </c>
      <c r="Q90" s="5">
        <v>71045.31</v>
      </c>
      <c r="AK90" s="32"/>
      <c r="AL90" s="33" t="str">
        <f t="shared" si="8"/>
        <v/>
      </c>
      <c r="AM90" s="32">
        <v>0.97</v>
      </c>
      <c r="AN90" s="33">
        <f t="shared" si="9"/>
        <v>5379.62</v>
      </c>
      <c r="AO90" s="34"/>
      <c r="AP90" s="33" t="str">
        <f t="shared" si="10"/>
        <v/>
      </c>
      <c r="AQ90" s="34">
        <v>1.18</v>
      </c>
      <c r="AS90" s="5">
        <f t="shared" si="14"/>
        <v>72955.391250000001</v>
      </c>
      <c r="AT90" s="11">
        <f t="shared" si="15"/>
        <v>0.96766025511368825</v>
      </c>
      <c r="AU90" s="5">
        <f t="shared" si="11"/>
        <v>967.66025511368821</v>
      </c>
    </row>
    <row r="91" spans="1:47" x14ac:dyDescent="0.3">
      <c r="A91" s="1" t="s">
        <v>170</v>
      </c>
      <c r="B91" s="1" t="s">
        <v>85</v>
      </c>
      <c r="C91" s="1" t="s">
        <v>86</v>
      </c>
      <c r="D91" s="1" t="s">
        <v>79</v>
      </c>
      <c r="E91" s="1" t="s">
        <v>73</v>
      </c>
      <c r="F91" s="1" t="s">
        <v>171</v>
      </c>
      <c r="G91" s="1" t="s">
        <v>52</v>
      </c>
      <c r="H91" s="1" t="s">
        <v>53</v>
      </c>
      <c r="I91" s="2">
        <v>160.462448405</v>
      </c>
      <c r="J91" s="2">
        <v>39.049999999999997</v>
      </c>
      <c r="K91" s="2">
        <f t="shared" si="12"/>
        <v>39.049999999999997</v>
      </c>
      <c r="L91" s="2">
        <f t="shared" si="13"/>
        <v>0</v>
      </c>
      <c r="N91" s="4">
        <v>1.22</v>
      </c>
      <c r="O91" s="5">
        <v>3026.3625000000002</v>
      </c>
      <c r="P91" s="6">
        <v>32.07</v>
      </c>
      <c r="Q91" s="5">
        <v>62801.077499999999</v>
      </c>
      <c r="R91" s="7">
        <v>1.74</v>
      </c>
      <c r="S91" s="5">
        <v>1738.6949999999999</v>
      </c>
      <c r="Z91" s="9">
        <v>4.0199999999999996</v>
      </c>
      <c r="AA91" s="5">
        <v>482.03820000000002</v>
      </c>
      <c r="AK91" s="32"/>
      <c r="AL91" s="33" t="str">
        <f t="shared" si="8"/>
        <v/>
      </c>
      <c r="AM91" s="32"/>
      <c r="AN91" s="33" t="str">
        <f t="shared" si="9"/>
        <v/>
      </c>
      <c r="AO91" s="34"/>
      <c r="AP91" s="33" t="str">
        <f t="shared" si="10"/>
        <v/>
      </c>
      <c r="AQ91" s="34"/>
      <c r="AS91" s="5">
        <f t="shared" si="14"/>
        <v>68048.173200000005</v>
      </c>
      <c r="AT91" s="11">
        <f t="shared" si="15"/>
        <v>0.90257226382474443</v>
      </c>
      <c r="AU91" s="5">
        <f t="shared" si="11"/>
        <v>902.57226382474448</v>
      </c>
    </row>
    <row r="92" spans="1:47" x14ac:dyDescent="0.3">
      <c r="A92" s="1" t="s">
        <v>170</v>
      </c>
      <c r="B92" s="1" t="s">
        <v>85</v>
      </c>
      <c r="C92" s="1" t="s">
        <v>86</v>
      </c>
      <c r="D92" s="1" t="s">
        <v>79</v>
      </c>
      <c r="E92" s="1" t="s">
        <v>58</v>
      </c>
      <c r="F92" s="1" t="s">
        <v>171</v>
      </c>
      <c r="G92" s="1" t="s">
        <v>52</v>
      </c>
      <c r="H92" s="1" t="s">
        <v>53</v>
      </c>
      <c r="I92" s="2">
        <v>160.462448405</v>
      </c>
      <c r="J92" s="2">
        <v>40.159999999999997</v>
      </c>
      <c r="K92" s="2">
        <f t="shared" si="12"/>
        <v>39.270000000000003</v>
      </c>
      <c r="L92" s="2">
        <f t="shared" si="13"/>
        <v>0.73</v>
      </c>
      <c r="N92" s="4">
        <v>5.81</v>
      </c>
      <c r="O92" s="5">
        <v>14412.43125</v>
      </c>
      <c r="P92" s="6">
        <v>32.43</v>
      </c>
      <c r="Q92" s="5">
        <v>63506.047500000001</v>
      </c>
      <c r="R92" s="7">
        <v>1.03</v>
      </c>
      <c r="S92" s="5">
        <v>1029.2275</v>
      </c>
      <c r="AK92" s="32"/>
      <c r="AL92" s="33" t="str">
        <f t="shared" si="8"/>
        <v/>
      </c>
      <c r="AM92" s="32">
        <v>0.5</v>
      </c>
      <c r="AN92" s="33">
        <f t="shared" si="9"/>
        <v>2773</v>
      </c>
      <c r="AO92" s="34"/>
      <c r="AP92" s="33" t="str">
        <f t="shared" si="10"/>
        <v/>
      </c>
      <c r="AQ92" s="34">
        <v>0.23</v>
      </c>
      <c r="AS92" s="5">
        <f t="shared" si="14"/>
        <v>78947.706249999988</v>
      </c>
      <c r="AT92" s="11">
        <f t="shared" si="15"/>
        <v>1.0471406740693137</v>
      </c>
      <c r="AU92" s="5">
        <f t="shared" si="11"/>
        <v>1047.1406740693137</v>
      </c>
    </row>
    <row r="93" spans="1:47" x14ac:dyDescent="0.3">
      <c r="A93" s="1" t="s">
        <v>172</v>
      </c>
      <c r="B93" s="1" t="s">
        <v>85</v>
      </c>
      <c r="C93" s="1" t="s">
        <v>86</v>
      </c>
      <c r="D93" s="1" t="s">
        <v>79</v>
      </c>
      <c r="E93" s="1" t="s">
        <v>71</v>
      </c>
      <c r="F93" s="1" t="s">
        <v>171</v>
      </c>
      <c r="G93" s="1" t="s">
        <v>52</v>
      </c>
      <c r="H93" s="1" t="s">
        <v>53</v>
      </c>
      <c r="I93" s="2">
        <v>157.7130119</v>
      </c>
      <c r="J93" s="2">
        <v>36.299999999999997</v>
      </c>
      <c r="K93" s="2">
        <f t="shared" si="12"/>
        <v>36.299999999999997</v>
      </c>
      <c r="L93" s="2">
        <f t="shared" si="13"/>
        <v>0</v>
      </c>
      <c r="N93" s="4">
        <v>1.92</v>
      </c>
      <c r="O93" s="5">
        <v>4762.8</v>
      </c>
      <c r="P93" s="6">
        <v>26.48</v>
      </c>
      <c r="Q93" s="5">
        <v>51854.46</v>
      </c>
      <c r="R93" s="7">
        <v>4.24</v>
      </c>
      <c r="S93" s="5">
        <v>4236.8200000000006</v>
      </c>
      <c r="Z93" s="9">
        <v>2.66</v>
      </c>
      <c r="AA93" s="5">
        <v>318.9606</v>
      </c>
      <c r="AB93" s="10">
        <v>1</v>
      </c>
      <c r="AC93" s="5">
        <v>107.9225</v>
      </c>
      <c r="AK93" s="32"/>
      <c r="AL93" s="33" t="str">
        <f t="shared" si="8"/>
        <v/>
      </c>
      <c r="AM93" s="32"/>
      <c r="AN93" s="33" t="str">
        <f t="shared" si="9"/>
        <v/>
      </c>
      <c r="AO93" s="34"/>
      <c r="AP93" s="33" t="str">
        <f t="shared" si="10"/>
        <v/>
      </c>
      <c r="AQ93" s="34"/>
      <c r="AS93" s="5">
        <f t="shared" si="14"/>
        <v>61280.963100000001</v>
      </c>
      <c r="AT93" s="11">
        <f t="shared" si="15"/>
        <v>0.81281384927064604</v>
      </c>
      <c r="AU93" s="5">
        <f t="shared" si="11"/>
        <v>812.81384927064607</v>
      </c>
    </row>
    <row r="94" spans="1:47" x14ac:dyDescent="0.3">
      <c r="A94" s="1" t="s">
        <v>172</v>
      </c>
      <c r="B94" s="1" t="s">
        <v>85</v>
      </c>
      <c r="C94" s="1" t="s">
        <v>86</v>
      </c>
      <c r="D94" s="1" t="s">
        <v>79</v>
      </c>
      <c r="E94" s="1" t="s">
        <v>72</v>
      </c>
      <c r="F94" s="1" t="s">
        <v>171</v>
      </c>
      <c r="G94" s="1" t="s">
        <v>52</v>
      </c>
      <c r="H94" s="1" t="s">
        <v>53</v>
      </c>
      <c r="I94" s="2">
        <v>157.7130119</v>
      </c>
      <c r="J94" s="2">
        <v>38.49</v>
      </c>
      <c r="K94" s="2">
        <f t="shared" si="12"/>
        <v>38.49</v>
      </c>
      <c r="L94" s="2">
        <f t="shared" si="13"/>
        <v>0</v>
      </c>
      <c r="P94" s="6">
        <v>27.57</v>
      </c>
      <c r="Q94" s="5">
        <v>54008.535000000003</v>
      </c>
      <c r="R94" s="7">
        <v>2.14</v>
      </c>
      <c r="S94" s="5">
        <v>2138.395</v>
      </c>
      <c r="Z94" s="9">
        <v>8.36</v>
      </c>
      <c r="AA94" s="5">
        <v>1002.4476</v>
      </c>
      <c r="AB94" s="10">
        <v>0.42</v>
      </c>
      <c r="AC94" s="5">
        <v>45.327449999999999</v>
      </c>
      <c r="AK94" s="32"/>
      <c r="AL94" s="33" t="str">
        <f t="shared" si="8"/>
        <v/>
      </c>
      <c r="AM94" s="32"/>
      <c r="AN94" s="33" t="str">
        <f t="shared" si="9"/>
        <v/>
      </c>
      <c r="AO94" s="34"/>
      <c r="AP94" s="33" t="str">
        <f t="shared" si="10"/>
        <v/>
      </c>
      <c r="AQ94" s="34"/>
      <c r="AS94" s="5">
        <f t="shared" si="14"/>
        <v>57194.705049999997</v>
      </c>
      <c r="AT94" s="11">
        <f t="shared" si="15"/>
        <v>0.758614845751172</v>
      </c>
      <c r="AU94" s="5">
        <f t="shared" si="11"/>
        <v>758.61484575117208</v>
      </c>
    </row>
    <row r="95" spans="1:47" x14ac:dyDescent="0.3">
      <c r="A95" s="1" t="s">
        <v>172</v>
      </c>
      <c r="B95" s="1" t="s">
        <v>85</v>
      </c>
      <c r="C95" s="1" t="s">
        <v>86</v>
      </c>
      <c r="D95" s="1" t="s">
        <v>79</v>
      </c>
      <c r="E95" s="1" t="s">
        <v>55</v>
      </c>
      <c r="F95" s="1" t="s">
        <v>171</v>
      </c>
      <c r="G95" s="1" t="s">
        <v>52</v>
      </c>
      <c r="H95" s="1" t="s">
        <v>53</v>
      </c>
      <c r="I95" s="2">
        <v>157.7130119</v>
      </c>
      <c r="J95" s="2">
        <v>40.17</v>
      </c>
      <c r="K95" s="2">
        <f t="shared" si="12"/>
        <v>39</v>
      </c>
      <c r="L95" s="2">
        <f t="shared" si="13"/>
        <v>1</v>
      </c>
      <c r="N95" s="4">
        <v>4.47</v>
      </c>
      <c r="O95" s="5">
        <v>11088.393749999999</v>
      </c>
      <c r="P95" s="6">
        <v>27.84</v>
      </c>
      <c r="Q95" s="5">
        <v>54517.68</v>
      </c>
      <c r="R95" s="7">
        <v>6.69</v>
      </c>
      <c r="S95" s="5">
        <v>6684.9825000000001</v>
      </c>
      <c r="AK95" s="32"/>
      <c r="AL95" s="33" t="str">
        <f t="shared" si="8"/>
        <v/>
      </c>
      <c r="AM95" s="32">
        <v>0.5</v>
      </c>
      <c r="AN95" s="33">
        <f t="shared" si="9"/>
        <v>2773</v>
      </c>
      <c r="AO95" s="34"/>
      <c r="AP95" s="33" t="str">
        <f t="shared" si="10"/>
        <v/>
      </c>
      <c r="AQ95" s="34">
        <v>0.5</v>
      </c>
      <c r="AS95" s="5">
        <f t="shared" si="14"/>
        <v>72291.056249999994</v>
      </c>
      <c r="AT95" s="11">
        <f t="shared" si="15"/>
        <v>0.95884869829017583</v>
      </c>
      <c r="AU95" s="5">
        <f t="shared" si="11"/>
        <v>958.84869829017589</v>
      </c>
    </row>
    <row r="96" spans="1:47" x14ac:dyDescent="0.3">
      <c r="A96" s="1" t="s">
        <v>172</v>
      </c>
      <c r="B96" s="1" t="s">
        <v>85</v>
      </c>
      <c r="C96" s="1" t="s">
        <v>86</v>
      </c>
      <c r="D96" s="1" t="s">
        <v>79</v>
      </c>
      <c r="E96" s="1" t="s">
        <v>54</v>
      </c>
      <c r="F96" s="1" t="s">
        <v>171</v>
      </c>
      <c r="G96" s="1" t="s">
        <v>52</v>
      </c>
      <c r="H96" s="1" t="s">
        <v>53</v>
      </c>
      <c r="I96" s="2">
        <v>157.7130119</v>
      </c>
      <c r="J96" s="2">
        <v>39.159999999999997</v>
      </c>
      <c r="K96" s="2">
        <f t="shared" si="12"/>
        <v>37.97</v>
      </c>
      <c r="L96" s="2">
        <f t="shared" si="13"/>
        <v>1.18</v>
      </c>
      <c r="P96" s="6">
        <v>34.69</v>
      </c>
      <c r="Q96" s="5">
        <v>67931.69249999999</v>
      </c>
      <c r="R96" s="7">
        <v>3.28</v>
      </c>
      <c r="S96" s="5">
        <v>3277.54</v>
      </c>
      <c r="AK96" s="32"/>
      <c r="AL96" s="33" t="str">
        <f t="shared" si="8"/>
        <v/>
      </c>
      <c r="AM96" s="32">
        <v>0.49</v>
      </c>
      <c r="AN96" s="33">
        <f t="shared" si="9"/>
        <v>2717.54</v>
      </c>
      <c r="AO96" s="34"/>
      <c r="AP96" s="33" t="str">
        <f t="shared" si="10"/>
        <v/>
      </c>
      <c r="AQ96" s="34">
        <v>0.69</v>
      </c>
      <c r="AS96" s="5">
        <f t="shared" si="14"/>
        <v>71209.232499999984</v>
      </c>
      <c r="AT96" s="11">
        <f t="shared" si="15"/>
        <v>0.94449968544853669</v>
      </c>
      <c r="AU96" s="5">
        <f t="shared" si="11"/>
        <v>944.49968544853664</v>
      </c>
    </row>
    <row r="97" spans="1:47" x14ac:dyDescent="0.3">
      <c r="A97" s="1" t="s">
        <v>173</v>
      </c>
      <c r="B97" s="1" t="s">
        <v>174</v>
      </c>
      <c r="C97" s="1" t="s">
        <v>86</v>
      </c>
      <c r="D97" s="1" t="s">
        <v>79</v>
      </c>
      <c r="E97" s="1" t="s">
        <v>71</v>
      </c>
      <c r="F97" s="1" t="s">
        <v>171</v>
      </c>
      <c r="G97" s="1" t="s">
        <v>52</v>
      </c>
      <c r="H97" s="1" t="s">
        <v>53</v>
      </c>
      <c r="I97" s="2">
        <v>2.79134967246</v>
      </c>
      <c r="J97" s="2">
        <v>1.9</v>
      </c>
      <c r="K97" s="2">
        <f t="shared" si="12"/>
        <v>1.9</v>
      </c>
      <c r="L97" s="2">
        <f t="shared" si="13"/>
        <v>0</v>
      </c>
      <c r="Z97" s="9">
        <v>0.45</v>
      </c>
      <c r="AA97" s="5">
        <v>53.959499999999998</v>
      </c>
      <c r="AB97" s="10">
        <v>1.45</v>
      </c>
      <c r="AC97" s="5">
        <v>156.48762500000001</v>
      </c>
      <c r="AK97" s="32"/>
      <c r="AL97" s="33" t="str">
        <f t="shared" si="8"/>
        <v/>
      </c>
      <c r="AM97" s="32"/>
      <c r="AN97" s="33" t="str">
        <f t="shared" si="9"/>
        <v/>
      </c>
      <c r="AO97" s="34"/>
      <c r="AP97" s="33" t="str">
        <f t="shared" si="10"/>
        <v/>
      </c>
      <c r="AQ97" s="34"/>
      <c r="AS97" s="5">
        <f t="shared" si="14"/>
        <v>210.447125</v>
      </c>
      <c r="AT97" s="11">
        <f t="shared" si="15"/>
        <v>2.7913128170009268E-3</v>
      </c>
      <c r="AU97" s="5">
        <f t="shared" si="11"/>
        <v>2.7913128170009269</v>
      </c>
    </row>
    <row r="98" spans="1:47" x14ac:dyDescent="0.3">
      <c r="A98" s="1" t="s">
        <v>173</v>
      </c>
      <c r="B98" s="1" t="s">
        <v>174</v>
      </c>
      <c r="C98" s="1" t="s">
        <v>86</v>
      </c>
      <c r="D98" s="1" t="s">
        <v>79</v>
      </c>
      <c r="E98" s="1" t="s">
        <v>72</v>
      </c>
      <c r="F98" s="1" t="s">
        <v>171</v>
      </c>
      <c r="G98" s="1" t="s">
        <v>52</v>
      </c>
      <c r="H98" s="1" t="s">
        <v>53</v>
      </c>
      <c r="I98" s="2">
        <v>2.79134967246</v>
      </c>
      <c r="J98" s="2">
        <v>0.6</v>
      </c>
      <c r="K98" s="2">
        <f t="shared" si="12"/>
        <v>0.6</v>
      </c>
      <c r="L98" s="2">
        <f t="shared" si="13"/>
        <v>0</v>
      </c>
      <c r="Z98" s="9">
        <v>0.17</v>
      </c>
      <c r="AA98" s="5">
        <v>20.384699999999999</v>
      </c>
      <c r="AB98" s="10">
        <v>0.43</v>
      </c>
      <c r="AC98" s="5">
        <v>46.406675</v>
      </c>
      <c r="AK98" s="32"/>
      <c r="AL98" s="33" t="str">
        <f t="shared" si="8"/>
        <v/>
      </c>
      <c r="AM98" s="32"/>
      <c r="AN98" s="33" t="str">
        <f t="shared" si="9"/>
        <v/>
      </c>
      <c r="AO98" s="34"/>
      <c r="AP98" s="33" t="str">
        <f t="shared" si="10"/>
        <v/>
      </c>
      <c r="AQ98" s="34"/>
      <c r="AS98" s="5">
        <f t="shared" si="14"/>
        <v>66.791375000000002</v>
      </c>
      <c r="AT98" s="11">
        <f t="shared" si="15"/>
        <v>8.8590243797635748E-4</v>
      </c>
      <c r="AU98" s="5">
        <f t="shared" si="11"/>
        <v>0.88590243797635748</v>
      </c>
    </row>
    <row r="99" spans="1:47" x14ac:dyDescent="0.3">
      <c r="A99" s="1" t="s">
        <v>175</v>
      </c>
      <c r="B99" s="1" t="s">
        <v>176</v>
      </c>
      <c r="C99" s="1" t="s">
        <v>177</v>
      </c>
      <c r="D99" s="1" t="s">
        <v>79</v>
      </c>
      <c r="E99" s="1" t="s">
        <v>50</v>
      </c>
      <c r="F99" s="1" t="s">
        <v>171</v>
      </c>
      <c r="G99" s="1" t="s">
        <v>52</v>
      </c>
      <c r="H99" s="1" t="s">
        <v>53</v>
      </c>
      <c r="I99" s="2">
        <v>120.74787883099999</v>
      </c>
      <c r="J99" s="2">
        <v>39.29</v>
      </c>
      <c r="K99" s="2">
        <f t="shared" si="12"/>
        <v>38.03</v>
      </c>
      <c r="L99" s="2">
        <f t="shared" si="13"/>
        <v>1.26</v>
      </c>
      <c r="P99" s="6">
        <v>25.74</v>
      </c>
      <c r="Q99" s="5">
        <v>50405.355000000003</v>
      </c>
      <c r="R99" s="7">
        <v>12.29</v>
      </c>
      <c r="S99" s="5">
        <v>12280.782499999999</v>
      </c>
      <c r="AK99" s="32"/>
      <c r="AL99" s="33" t="str">
        <f t="shared" si="8"/>
        <v/>
      </c>
      <c r="AM99" s="32">
        <v>0.49</v>
      </c>
      <c r="AN99" s="33">
        <f t="shared" si="9"/>
        <v>2717.54</v>
      </c>
      <c r="AO99" s="34"/>
      <c r="AP99" s="33" t="str">
        <f t="shared" si="10"/>
        <v/>
      </c>
      <c r="AQ99" s="34">
        <v>0.77</v>
      </c>
      <c r="AS99" s="5">
        <f t="shared" si="14"/>
        <v>62686.137500000004</v>
      </c>
      <c r="AT99" s="11">
        <f t="shared" si="15"/>
        <v>0.83145169624927129</v>
      </c>
      <c r="AU99" s="5">
        <f t="shared" si="11"/>
        <v>831.45169624927132</v>
      </c>
    </row>
    <row r="100" spans="1:47" x14ac:dyDescent="0.3">
      <c r="A100" s="1" t="s">
        <v>175</v>
      </c>
      <c r="B100" s="1" t="s">
        <v>176</v>
      </c>
      <c r="C100" s="1" t="s">
        <v>177</v>
      </c>
      <c r="D100" s="1" t="s">
        <v>79</v>
      </c>
      <c r="E100" s="1" t="s">
        <v>61</v>
      </c>
      <c r="F100" s="1" t="s">
        <v>171</v>
      </c>
      <c r="G100" s="1" t="s">
        <v>52</v>
      </c>
      <c r="H100" s="1" t="s">
        <v>53</v>
      </c>
      <c r="I100" s="2">
        <v>120.74787883099999</v>
      </c>
      <c r="J100" s="2">
        <v>40.229999999999997</v>
      </c>
      <c r="K100" s="2">
        <f t="shared" si="12"/>
        <v>38.51</v>
      </c>
      <c r="L100" s="2">
        <f t="shared" si="13"/>
        <v>1.49</v>
      </c>
      <c r="P100" s="6">
        <v>30.5</v>
      </c>
      <c r="Q100" s="5">
        <v>59726.625</v>
      </c>
      <c r="R100" s="7">
        <v>8.01</v>
      </c>
      <c r="S100" s="5">
        <v>8003.9924999999994</v>
      </c>
      <c r="AK100" s="32"/>
      <c r="AL100" s="33" t="str">
        <f t="shared" si="8"/>
        <v/>
      </c>
      <c r="AM100" s="32">
        <v>0.5</v>
      </c>
      <c r="AN100" s="33">
        <f t="shared" si="9"/>
        <v>2773</v>
      </c>
      <c r="AO100" s="34"/>
      <c r="AP100" s="33" t="str">
        <f t="shared" si="10"/>
        <v/>
      </c>
      <c r="AQ100" s="34">
        <v>0.99</v>
      </c>
      <c r="AS100" s="5">
        <f t="shared" si="14"/>
        <v>67730.617499999993</v>
      </c>
      <c r="AT100" s="11">
        <f t="shared" si="15"/>
        <v>0.89836029231160663</v>
      </c>
      <c r="AU100" s="5">
        <f t="shared" si="11"/>
        <v>898.3602923116066</v>
      </c>
    </row>
    <row r="101" spans="1:47" x14ac:dyDescent="0.3">
      <c r="A101" s="1" t="s">
        <v>175</v>
      </c>
      <c r="B101" s="1" t="s">
        <v>176</v>
      </c>
      <c r="C101" s="1" t="s">
        <v>177</v>
      </c>
      <c r="D101" s="1" t="s">
        <v>79</v>
      </c>
      <c r="E101" s="1" t="s">
        <v>63</v>
      </c>
      <c r="F101" s="1" t="s">
        <v>171</v>
      </c>
      <c r="G101" s="1" t="s">
        <v>52</v>
      </c>
      <c r="H101" s="1" t="s">
        <v>53</v>
      </c>
      <c r="I101" s="2">
        <v>120.74787883099999</v>
      </c>
      <c r="J101" s="2">
        <v>38.35</v>
      </c>
      <c r="K101" s="2">
        <f t="shared" si="12"/>
        <v>38.35</v>
      </c>
      <c r="L101" s="2">
        <f t="shared" si="13"/>
        <v>0</v>
      </c>
      <c r="N101" s="4">
        <v>5.74</v>
      </c>
      <c r="O101" s="5">
        <v>14238.7875</v>
      </c>
      <c r="P101" s="6">
        <v>30.66</v>
      </c>
      <c r="Q101" s="5">
        <v>60039.945</v>
      </c>
      <c r="R101" s="7">
        <v>1.95</v>
      </c>
      <c r="S101" s="5">
        <v>1948.5374999999999</v>
      </c>
      <c r="AK101" s="32"/>
      <c r="AL101" s="33" t="str">
        <f t="shared" si="8"/>
        <v/>
      </c>
      <c r="AM101" s="32"/>
      <c r="AN101" s="33" t="str">
        <f t="shared" si="9"/>
        <v/>
      </c>
      <c r="AO101" s="34"/>
      <c r="AP101" s="33" t="str">
        <f t="shared" si="10"/>
        <v/>
      </c>
      <c r="AQ101" s="34"/>
      <c r="AS101" s="5">
        <f t="shared" si="14"/>
        <v>76227.27</v>
      </c>
      <c r="AT101" s="11">
        <f t="shared" si="15"/>
        <v>1.0110575554595496</v>
      </c>
      <c r="AU101" s="5">
        <f t="shared" si="11"/>
        <v>1011.0575554595497</v>
      </c>
    </row>
    <row r="102" spans="1:47" x14ac:dyDescent="0.3">
      <c r="A102" s="1" t="s">
        <v>178</v>
      </c>
      <c r="B102" s="1" t="s">
        <v>179</v>
      </c>
      <c r="C102" s="1" t="s">
        <v>180</v>
      </c>
      <c r="D102" s="1" t="s">
        <v>113</v>
      </c>
      <c r="E102" s="1" t="s">
        <v>69</v>
      </c>
      <c r="F102" s="1" t="s">
        <v>171</v>
      </c>
      <c r="G102" s="1" t="s">
        <v>52</v>
      </c>
      <c r="H102" s="1" t="s">
        <v>53</v>
      </c>
      <c r="I102" s="2">
        <v>40.290285888500001</v>
      </c>
      <c r="J102" s="2">
        <v>39.28</v>
      </c>
      <c r="K102" s="2">
        <f t="shared" si="12"/>
        <v>39.28</v>
      </c>
      <c r="L102" s="2">
        <f t="shared" si="13"/>
        <v>0</v>
      </c>
      <c r="N102" s="4">
        <v>20.02</v>
      </c>
      <c r="O102" s="5">
        <v>49662.112500000003</v>
      </c>
      <c r="P102" s="6">
        <v>17.87</v>
      </c>
      <c r="Q102" s="5">
        <v>34993.927500000013</v>
      </c>
      <c r="R102" s="7">
        <v>1.39</v>
      </c>
      <c r="S102" s="5">
        <v>1388.9575</v>
      </c>
      <c r="AK102" s="32"/>
      <c r="AL102" s="33" t="str">
        <f t="shared" si="8"/>
        <v/>
      </c>
      <c r="AM102" s="32"/>
      <c r="AN102" s="33" t="str">
        <f t="shared" si="9"/>
        <v/>
      </c>
      <c r="AO102" s="34"/>
      <c r="AP102" s="33" t="str">
        <f t="shared" si="10"/>
        <v/>
      </c>
      <c r="AQ102" s="34"/>
      <c r="AS102" s="5">
        <f t="shared" si="14"/>
        <v>86044.997500000012</v>
      </c>
      <c r="AT102" s="11">
        <f t="shared" si="15"/>
        <v>1.141277194262277</v>
      </c>
      <c r="AU102" s="5">
        <f t="shared" si="11"/>
        <v>1141.2771942622769</v>
      </c>
    </row>
    <row r="103" spans="1:47" x14ac:dyDescent="0.3">
      <c r="A103" s="1" t="s">
        <v>181</v>
      </c>
      <c r="B103" s="1" t="s">
        <v>182</v>
      </c>
      <c r="C103" s="1" t="s">
        <v>183</v>
      </c>
      <c r="D103" s="1" t="s">
        <v>184</v>
      </c>
      <c r="E103" s="1" t="s">
        <v>66</v>
      </c>
      <c r="F103" s="1" t="s">
        <v>171</v>
      </c>
      <c r="G103" s="1" t="s">
        <v>52</v>
      </c>
      <c r="H103" s="1" t="s">
        <v>53</v>
      </c>
      <c r="I103" s="2">
        <v>40.445892799600003</v>
      </c>
      <c r="J103" s="2">
        <v>25.24</v>
      </c>
      <c r="K103" s="2">
        <f t="shared" si="12"/>
        <v>24.15</v>
      </c>
      <c r="L103" s="2">
        <f t="shared" si="13"/>
        <v>1.08</v>
      </c>
      <c r="P103" s="6">
        <v>18.48</v>
      </c>
      <c r="Q103" s="5">
        <v>36188.46</v>
      </c>
      <c r="R103" s="7">
        <v>5.67</v>
      </c>
      <c r="S103" s="5">
        <v>5665.7474999999986</v>
      </c>
      <c r="AK103" s="32"/>
      <c r="AL103" s="33" t="str">
        <f t="shared" si="8"/>
        <v/>
      </c>
      <c r="AM103" s="32">
        <v>0.32</v>
      </c>
      <c r="AN103" s="33">
        <f t="shared" si="9"/>
        <v>1774.72</v>
      </c>
      <c r="AO103" s="34"/>
      <c r="AP103" s="33" t="str">
        <f t="shared" si="10"/>
        <v/>
      </c>
      <c r="AQ103" s="34">
        <v>0.76</v>
      </c>
      <c r="AS103" s="5">
        <f t="shared" si="14"/>
        <v>41854.207499999997</v>
      </c>
      <c r="AT103" s="11">
        <f t="shared" si="15"/>
        <v>0.55514270313821723</v>
      </c>
      <c r="AU103" s="5">
        <f t="shared" si="11"/>
        <v>555.14270313821726</v>
      </c>
    </row>
    <row r="104" spans="1:47" x14ac:dyDescent="0.3">
      <c r="A104" s="1" t="s">
        <v>181</v>
      </c>
      <c r="B104" s="1" t="s">
        <v>182</v>
      </c>
      <c r="C104" s="1" t="s">
        <v>183</v>
      </c>
      <c r="D104" s="1" t="s">
        <v>184</v>
      </c>
      <c r="E104" s="1" t="s">
        <v>68</v>
      </c>
      <c r="F104" s="1" t="s">
        <v>171</v>
      </c>
      <c r="G104" s="1" t="s">
        <v>52</v>
      </c>
      <c r="H104" s="1" t="s">
        <v>53</v>
      </c>
      <c r="I104" s="2">
        <v>40.445892799600003</v>
      </c>
      <c r="J104" s="2">
        <v>13.15</v>
      </c>
      <c r="K104" s="2">
        <f t="shared" si="12"/>
        <v>13.15</v>
      </c>
      <c r="L104" s="2">
        <f t="shared" si="13"/>
        <v>0</v>
      </c>
      <c r="P104" s="6">
        <v>1.87</v>
      </c>
      <c r="Q104" s="5">
        <v>3661.9274999999998</v>
      </c>
      <c r="R104" s="7">
        <v>5.07</v>
      </c>
      <c r="S104" s="5">
        <v>5066.1975000000002</v>
      </c>
      <c r="Z104" s="9">
        <v>3.78</v>
      </c>
      <c r="AA104" s="5">
        <v>453.25979999999998</v>
      </c>
      <c r="AB104" s="10">
        <v>2.4300000000000002</v>
      </c>
      <c r="AC104" s="5">
        <v>262.25167499999998</v>
      </c>
      <c r="AK104" s="32"/>
      <c r="AL104" s="33" t="str">
        <f t="shared" si="8"/>
        <v/>
      </c>
      <c r="AM104" s="32"/>
      <c r="AN104" s="33" t="str">
        <f t="shared" si="9"/>
        <v/>
      </c>
      <c r="AO104" s="34"/>
      <c r="AP104" s="33" t="str">
        <f t="shared" si="10"/>
        <v/>
      </c>
      <c r="AQ104" s="34"/>
      <c r="AS104" s="5">
        <f t="shared" si="14"/>
        <v>9443.6364749999993</v>
      </c>
      <c r="AT104" s="11">
        <f t="shared" si="15"/>
        <v>0.12525779827956759</v>
      </c>
      <c r="AU104" s="5">
        <f t="shared" si="11"/>
        <v>125.2577982795676</v>
      </c>
    </row>
    <row r="105" spans="1:47" x14ac:dyDescent="0.3">
      <c r="A105" s="1" t="s">
        <v>185</v>
      </c>
      <c r="B105" s="1" t="s">
        <v>182</v>
      </c>
      <c r="C105" s="1" t="s">
        <v>183</v>
      </c>
      <c r="D105" s="1" t="s">
        <v>184</v>
      </c>
      <c r="E105" s="1" t="s">
        <v>59</v>
      </c>
      <c r="F105" s="1" t="s">
        <v>171</v>
      </c>
      <c r="G105" s="1" t="s">
        <v>52</v>
      </c>
      <c r="H105" s="1" t="s">
        <v>53</v>
      </c>
      <c r="I105" s="2">
        <v>40.251022425800002</v>
      </c>
      <c r="J105" s="2">
        <v>12.48</v>
      </c>
      <c r="K105" s="2">
        <f t="shared" si="12"/>
        <v>11.67</v>
      </c>
      <c r="L105" s="2">
        <f t="shared" si="13"/>
        <v>0.80999999999999994</v>
      </c>
      <c r="P105" s="6">
        <v>2.82</v>
      </c>
      <c r="Q105" s="5">
        <v>5522.2649999999994</v>
      </c>
      <c r="R105" s="7">
        <v>8.85</v>
      </c>
      <c r="S105" s="5">
        <v>8843.3624999999993</v>
      </c>
      <c r="AK105" s="32"/>
      <c r="AL105" s="33" t="str">
        <f t="shared" ref="AL105:AL168" si="16">IF(AK105&gt;0,AK105*$AL$1,"")</f>
        <v/>
      </c>
      <c r="AM105" s="32">
        <v>0.23</v>
      </c>
      <c r="AN105" s="33">
        <f t="shared" ref="AN105:AN168" si="17">IF(AM105&gt;0,AM105*$AN$1,"")</f>
        <v>1275.5800000000002</v>
      </c>
      <c r="AO105" s="34"/>
      <c r="AP105" s="33" t="str">
        <f t="shared" ref="AP105:AP168" si="18">IF(AO105&gt;0,AO105*$AP$1,"")</f>
        <v/>
      </c>
      <c r="AQ105" s="34">
        <v>0.57999999999999996</v>
      </c>
      <c r="AS105" s="5">
        <f t="shared" si="14"/>
        <v>14365.627499999999</v>
      </c>
      <c r="AT105" s="11">
        <f t="shared" si="15"/>
        <v>0.19054173424802534</v>
      </c>
      <c r="AU105" s="5">
        <f t="shared" ref="AU105:AU168" si="19">(AT105/100)*$AU$1</f>
        <v>190.54173424802534</v>
      </c>
    </row>
    <row r="106" spans="1:47" x14ac:dyDescent="0.3">
      <c r="A106" s="1" t="s">
        <v>185</v>
      </c>
      <c r="B106" s="1" t="s">
        <v>182</v>
      </c>
      <c r="C106" s="1" t="s">
        <v>183</v>
      </c>
      <c r="D106" s="1" t="s">
        <v>184</v>
      </c>
      <c r="E106" s="1" t="s">
        <v>60</v>
      </c>
      <c r="F106" s="1" t="s">
        <v>171</v>
      </c>
      <c r="G106" s="1" t="s">
        <v>52</v>
      </c>
      <c r="H106" s="1" t="s">
        <v>53</v>
      </c>
      <c r="I106" s="2">
        <v>40.251022425800002</v>
      </c>
      <c r="J106" s="2">
        <v>27.08</v>
      </c>
      <c r="K106" s="2">
        <f t="shared" si="12"/>
        <v>24.429999999999996</v>
      </c>
      <c r="L106" s="2">
        <f t="shared" si="13"/>
        <v>2.6500000000000004</v>
      </c>
      <c r="N106" s="4">
        <v>3.59</v>
      </c>
      <c r="O106" s="5">
        <v>8930.25</v>
      </c>
      <c r="P106" s="6">
        <v>13.92</v>
      </c>
      <c r="Q106" s="5">
        <v>27258.84</v>
      </c>
      <c r="R106" s="7">
        <v>0.72</v>
      </c>
      <c r="S106" s="5">
        <v>719.45999999999992</v>
      </c>
      <c r="AB106" s="10">
        <v>6.2</v>
      </c>
      <c r="AC106" s="5">
        <v>669.11950000000002</v>
      </c>
      <c r="AK106" s="32"/>
      <c r="AL106" s="33" t="str">
        <f t="shared" si="16"/>
        <v/>
      </c>
      <c r="AM106" s="32">
        <v>0.8</v>
      </c>
      <c r="AN106" s="33">
        <f t="shared" si="17"/>
        <v>4436.8</v>
      </c>
      <c r="AO106" s="34"/>
      <c r="AP106" s="33" t="str">
        <f t="shared" si="18"/>
        <v/>
      </c>
      <c r="AQ106" s="34">
        <v>1.85</v>
      </c>
      <c r="AS106" s="5">
        <f t="shared" si="14"/>
        <v>37577.669499999996</v>
      </c>
      <c r="AT106" s="11">
        <f t="shared" si="15"/>
        <v>0.49841987866726517</v>
      </c>
      <c r="AU106" s="5">
        <f t="shared" si="19"/>
        <v>498.41987866726521</v>
      </c>
    </row>
    <row r="107" spans="1:47" x14ac:dyDescent="0.3">
      <c r="A107" s="1" t="s">
        <v>186</v>
      </c>
      <c r="B107" s="1" t="s">
        <v>187</v>
      </c>
      <c r="C107" s="1" t="s">
        <v>183</v>
      </c>
      <c r="D107" s="1" t="s">
        <v>184</v>
      </c>
      <c r="E107" s="1" t="s">
        <v>59</v>
      </c>
      <c r="F107" s="1" t="s">
        <v>171</v>
      </c>
      <c r="G107" s="1" t="s">
        <v>52</v>
      </c>
      <c r="H107" s="1" t="s">
        <v>53</v>
      </c>
      <c r="I107" s="2">
        <v>80.299345357799993</v>
      </c>
      <c r="J107" s="2">
        <v>27.74</v>
      </c>
      <c r="K107" s="2">
        <f t="shared" si="12"/>
        <v>26.770000000000003</v>
      </c>
      <c r="L107" s="2">
        <f t="shared" si="13"/>
        <v>0.97</v>
      </c>
      <c r="P107" s="6">
        <v>18.46</v>
      </c>
      <c r="Q107" s="5">
        <v>36168.877500000002</v>
      </c>
      <c r="R107" s="7">
        <v>8.31</v>
      </c>
      <c r="S107" s="5">
        <v>8303.7674999999999</v>
      </c>
      <c r="AK107" s="32"/>
      <c r="AL107" s="33" t="str">
        <f t="shared" si="16"/>
        <v/>
      </c>
      <c r="AM107" s="32">
        <v>0.28000000000000003</v>
      </c>
      <c r="AN107" s="33">
        <f t="shared" si="17"/>
        <v>1552.88</v>
      </c>
      <c r="AO107" s="34"/>
      <c r="AP107" s="33" t="str">
        <f t="shared" si="18"/>
        <v/>
      </c>
      <c r="AQ107" s="34">
        <v>0.69</v>
      </c>
      <c r="AS107" s="5">
        <f t="shared" si="14"/>
        <v>44472.645000000004</v>
      </c>
      <c r="AT107" s="11">
        <f t="shared" si="15"/>
        <v>0.58987293836602517</v>
      </c>
      <c r="AU107" s="5">
        <f t="shared" si="19"/>
        <v>589.8729383660251</v>
      </c>
    </row>
    <row r="108" spans="1:47" x14ac:dyDescent="0.3">
      <c r="A108" s="1" t="s">
        <v>186</v>
      </c>
      <c r="B108" s="1" t="s">
        <v>187</v>
      </c>
      <c r="C108" s="1" t="s">
        <v>183</v>
      </c>
      <c r="D108" s="1" t="s">
        <v>184</v>
      </c>
      <c r="E108" s="1" t="s">
        <v>60</v>
      </c>
      <c r="F108" s="1" t="s">
        <v>171</v>
      </c>
      <c r="G108" s="1" t="s">
        <v>52</v>
      </c>
      <c r="H108" s="1" t="s">
        <v>53</v>
      </c>
      <c r="I108" s="2">
        <v>80.299345357799993</v>
      </c>
      <c r="J108" s="2">
        <v>12.14</v>
      </c>
      <c r="K108" s="2">
        <f t="shared" si="12"/>
        <v>11.63</v>
      </c>
      <c r="L108" s="2">
        <f t="shared" si="13"/>
        <v>0.51</v>
      </c>
      <c r="P108" s="6">
        <v>5.73</v>
      </c>
      <c r="Q108" s="5">
        <v>11220.772499999999</v>
      </c>
      <c r="R108" s="7">
        <v>5.89</v>
      </c>
      <c r="S108" s="5">
        <v>5885.5825000000004</v>
      </c>
      <c r="AB108" s="10">
        <v>0.01</v>
      </c>
      <c r="AC108" s="5">
        <v>1.0792250000000001</v>
      </c>
      <c r="AK108" s="32"/>
      <c r="AL108" s="33" t="str">
        <f t="shared" si="16"/>
        <v/>
      </c>
      <c r="AM108" s="32">
        <v>0.16</v>
      </c>
      <c r="AN108" s="33">
        <f t="shared" si="17"/>
        <v>887.36</v>
      </c>
      <c r="AO108" s="34"/>
      <c r="AP108" s="33" t="str">
        <f t="shared" si="18"/>
        <v/>
      </c>
      <c r="AQ108" s="34">
        <v>0.35</v>
      </c>
      <c r="AS108" s="5">
        <f t="shared" si="14"/>
        <v>17107.434225000001</v>
      </c>
      <c r="AT108" s="11">
        <f t="shared" si="15"/>
        <v>0.22690830496374237</v>
      </c>
      <c r="AU108" s="5">
        <f t="shared" si="19"/>
        <v>226.90830496374238</v>
      </c>
    </row>
    <row r="109" spans="1:47" x14ac:dyDescent="0.3">
      <c r="A109" s="1" t="s">
        <v>186</v>
      </c>
      <c r="B109" s="1" t="s">
        <v>187</v>
      </c>
      <c r="C109" s="1" t="s">
        <v>183</v>
      </c>
      <c r="D109" s="1" t="s">
        <v>184</v>
      </c>
      <c r="E109" s="1" t="s">
        <v>66</v>
      </c>
      <c r="F109" s="1" t="s">
        <v>171</v>
      </c>
      <c r="G109" s="1" t="s">
        <v>52</v>
      </c>
      <c r="H109" s="1" t="s">
        <v>53</v>
      </c>
      <c r="I109" s="2">
        <v>80.299345357799993</v>
      </c>
      <c r="J109" s="2">
        <v>13.21</v>
      </c>
      <c r="K109" s="2">
        <f t="shared" si="12"/>
        <v>12.64</v>
      </c>
      <c r="L109" s="2">
        <f t="shared" si="13"/>
        <v>0.56000000000000005</v>
      </c>
      <c r="P109" s="6">
        <v>4.6399999999999997</v>
      </c>
      <c r="Q109" s="5">
        <v>9086.2799999999988</v>
      </c>
      <c r="R109" s="7">
        <v>8</v>
      </c>
      <c r="S109" s="5">
        <v>7994</v>
      </c>
      <c r="AK109" s="32"/>
      <c r="AL109" s="33" t="str">
        <f t="shared" si="16"/>
        <v/>
      </c>
      <c r="AM109" s="32">
        <v>0.17</v>
      </c>
      <c r="AN109" s="33">
        <f t="shared" si="17"/>
        <v>942.82</v>
      </c>
      <c r="AO109" s="34"/>
      <c r="AP109" s="33" t="str">
        <f t="shared" si="18"/>
        <v/>
      </c>
      <c r="AQ109" s="34">
        <v>0.39</v>
      </c>
      <c r="AS109" s="5">
        <f t="shared" si="14"/>
        <v>17080.28</v>
      </c>
      <c r="AT109" s="11">
        <f t="shared" si="15"/>
        <v>0.22654813878766258</v>
      </c>
      <c r="AU109" s="5">
        <f t="shared" si="19"/>
        <v>226.54813878766259</v>
      </c>
    </row>
    <row r="110" spans="1:47" x14ac:dyDescent="0.3">
      <c r="A110" s="1" t="s">
        <v>186</v>
      </c>
      <c r="B110" s="1" t="s">
        <v>187</v>
      </c>
      <c r="C110" s="1" t="s">
        <v>183</v>
      </c>
      <c r="D110" s="1" t="s">
        <v>184</v>
      </c>
      <c r="E110" s="1" t="s">
        <v>68</v>
      </c>
      <c r="F110" s="1" t="s">
        <v>171</v>
      </c>
      <c r="G110" s="1" t="s">
        <v>52</v>
      </c>
      <c r="H110" s="1" t="s">
        <v>53</v>
      </c>
      <c r="I110" s="2">
        <v>80.299345357799993</v>
      </c>
      <c r="J110" s="2">
        <v>26.14</v>
      </c>
      <c r="K110" s="2">
        <f t="shared" si="12"/>
        <v>26.139999999999997</v>
      </c>
      <c r="L110" s="2">
        <f t="shared" si="13"/>
        <v>0</v>
      </c>
      <c r="P110" s="6">
        <v>4.8099999999999996</v>
      </c>
      <c r="Q110" s="5">
        <v>9419.182499999999</v>
      </c>
      <c r="R110" s="7">
        <v>21.33</v>
      </c>
      <c r="S110" s="5">
        <v>21314.002499999999</v>
      </c>
      <c r="AK110" s="32"/>
      <c r="AL110" s="33" t="str">
        <f t="shared" si="16"/>
        <v/>
      </c>
      <c r="AM110" s="32"/>
      <c r="AN110" s="33" t="str">
        <f t="shared" si="17"/>
        <v/>
      </c>
      <c r="AO110" s="34"/>
      <c r="AP110" s="33" t="str">
        <f t="shared" si="18"/>
        <v/>
      </c>
      <c r="AQ110" s="34"/>
      <c r="AS110" s="5">
        <f t="shared" si="14"/>
        <v>30733.184999999998</v>
      </c>
      <c r="AT110" s="11">
        <f t="shared" si="15"/>
        <v>0.40763651771322901</v>
      </c>
      <c r="AU110" s="5">
        <f t="shared" si="19"/>
        <v>407.63651771322901</v>
      </c>
    </row>
    <row r="111" spans="1:47" x14ac:dyDescent="0.3">
      <c r="A111" s="1" t="s">
        <v>188</v>
      </c>
      <c r="B111" s="1" t="s">
        <v>189</v>
      </c>
      <c r="C111" s="1" t="s">
        <v>190</v>
      </c>
      <c r="D111" s="1" t="s">
        <v>79</v>
      </c>
      <c r="E111" s="1" t="s">
        <v>73</v>
      </c>
      <c r="F111" s="1" t="s">
        <v>191</v>
      </c>
      <c r="G111" s="1" t="s">
        <v>52</v>
      </c>
      <c r="H111" s="1" t="s">
        <v>53</v>
      </c>
      <c r="I111" s="2">
        <v>160.268512308</v>
      </c>
      <c r="J111" s="2">
        <v>39.17</v>
      </c>
      <c r="K111" s="2">
        <f t="shared" si="12"/>
        <v>39.160000000000004</v>
      </c>
      <c r="L111" s="2">
        <f t="shared" si="13"/>
        <v>0</v>
      </c>
      <c r="N111" s="4">
        <v>4.9400000000000004</v>
      </c>
      <c r="O111" s="5">
        <v>12254.2875</v>
      </c>
      <c r="P111" s="6">
        <v>10.95</v>
      </c>
      <c r="Q111" s="5">
        <v>21442.837500000001</v>
      </c>
      <c r="R111" s="7">
        <v>6.38</v>
      </c>
      <c r="S111" s="5">
        <v>6375.2150000000001</v>
      </c>
      <c r="T111" s="8">
        <v>0.45</v>
      </c>
      <c r="U111" s="5">
        <v>134.89875000000001</v>
      </c>
      <c r="Z111" s="9">
        <v>13.63</v>
      </c>
      <c r="AA111" s="5">
        <v>1634.3733</v>
      </c>
      <c r="AB111" s="10">
        <v>2.81</v>
      </c>
      <c r="AC111" s="5">
        <v>303.262225</v>
      </c>
      <c r="AK111" s="32"/>
      <c r="AL111" s="33" t="str">
        <f t="shared" si="16"/>
        <v/>
      </c>
      <c r="AM111" s="32"/>
      <c r="AN111" s="33" t="str">
        <f t="shared" si="17"/>
        <v/>
      </c>
      <c r="AO111" s="34"/>
      <c r="AP111" s="33" t="str">
        <f t="shared" si="18"/>
        <v/>
      </c>
      <c r="AQ111" s="34"/>
      <c r="AS111" s="5">
        <f t="shared" si="14"/>
        <v>42144.874274999995</v>
      </c>
      <c r="AT111" s="11">
        <f t="shared" si="15"/>
        <v>0.55899802734154769</v>
      </c>
      <c r="AU111" s="5">
        <f t="shared" si="19"/>
        <v>558.99802734154764</v>
      </c>
    </row>
    <row r="112" spans="1:47" x14ac:dyDescent="0.3">
      <c r="A112" s="1" t="s">
        <v>188</v>
      </c>
      <c r="B112" s="1" t="s">
        <v>189</v>
      </c>
      <c r="C112" s="1" t="s">
        <v>190</v>
      </c>
      <c r="D112" s="1" t="s">
        <v>79</v>
      </c>
      <c r="E112" s="1" t="s">
        <v>74</v>
      </c>
      <c r="F112" s="1" t="s">
        <v>191</v>
      </c>
      <c r="G112" s="1" t="s">
        <v>52</v>
      </c>
      <c r="H112" s="1" t="s">
        <v>53</v>
      </c>
      <c r="I112" s="2">
        <v>160.268512308</v>
      </c>
      <c r="J112" s="2">
        <v>38.03</v>
      </c>
      <c r="K112" s="2">
        <f t="shared" si="12"/>
        <v>38.03</v>
      </c>
      <c r="L112" s="2">
        <f t="shared" si="13"/>
        <v>0</v>
      </c>
      <c r="N112" s="4">
        <v>12.01</v>
      </c>
      <c r="O112" s="5">
        <v>29792.306250000001</v>
      </c>
      <c r="P112" s="6">
        <v>26.02</v>
      </c>
      <c r="Q112" s="5">
        <v>50953.665000000001</v>
      </c>
      <c r="AK112" s="32"/>
      <c r="AL112" s="33" t="str">
        <f t="shared" si="16"/>
        <v/>
      </c>
      <c r="AM112" s="32"/>
      <c r="AN112" s="33" t="str">
        <f t="shared" si="17"/>
        <v/>
      </c>
      <c r="AO112" s="34"/>
      <c r="AP112" s="33" t="str">
        <f t="shared" si="18"/>
        <v/>
      </c>
      <c r="AQ112" s="34"/>
      <c r="AS112" s="5">
        <f t="shared" si="14"/>
        <v>80745.971250000002</v>
      </c>
      <c r="AT112" s="11">
        <f t="shared" si="15"/>
        <v>1.0709923667111789</v>
      </c>
      <c r="AU112" s="5">
        <f t="shared" si="19"/>
        <v>1070.9923667111789</v>
      </c>
    </row>
    <row r="113" spans="1:47" x14ac:dyDescent="0.3">
      <c r="A113" s="1" t="s">
        <v>188</v>
      </c>
      <c r="B113" s="1" t="s">
        <v>189</v>
      </c>
      <c r="C113" s="1" t="s">
        <v>190</v>
      </c>
      <c r="D113" s="1" t="s">
        <v>79</v>
      </c>
      <c r="E113" s="1" t="s">
        <v>57</v>
      </c>
      <c r="F113" s="1" t="s">
        <v>191</v>
      </c>
      <c r="G113" s="1" t="s">
        <v>52</v>
      </c>
      <c r="H113" s="1" t="s">
        <v>53</v>
      </c>
      <c r="I113" s="2">
        <v>160.268512308</v>
      </c>
      <c r="J113" s="2">
        <v>38.92</v>
      </c>
      <c r="K113" s="2">
        <f t="shared" si="12"/>
        <v>38.92</v>
      </c>
      <c r="L113" s="2">
        <f t="shared" si="13"/>
        <v>0</v>
      </c>
      <c r="P113" s="6">
        <v>24.79</v>
      </c>
      <c r="Q113" s="5">
        <v>48545.017500000002</v>
      </c>
      <c r="R113" s="7">
        <v>14.13</v>
      </c>
      <c r="S113" s="5">
        <v>14119.4025</v>
      </c>
      <c r="AK113" s="32"/>
      <c r="AL113" s="33" t="str">
        <f t="shared" si="16"/>
        <v/>
      </c>
      <c r="AM113" s="32"/>
      <c r="AN113" s="33" t="str">
        <f t="shared" si="17"/>
        <v/>
      </c>
      <c r="AO113" s="34"/>
      <c r="AP113" s="33" t="str">
        <f t="shared" si="18"/>
        <v/>
      </c>
      <c r="AQ113" s="34"/>
      <c r="AS113" s="5">
        <f t="shared" si="14"/>
        <v>62664.42</v>
      </c>
      <c r="AT113" s="11">
        <f t="shared" si="15"/>
        <v>0.83116364129911102</v>
      </c>
      <c r="AU113" s="5">
        <f t="shared" si="19"/>
        <v>831.16364129911108</v>
      </c>
    </row>
    <row r="114" spans="1:47" x14ac:dyDescent="0.3">
      <c r="A114" s="1" t="s">
        <v>188</v>
      </c>
      <c r="B114" s="1" t="s">
        <v>189</v>
      </c>
      <c r="C114" s="1" t="s">
        <v>190</v>
      </c>
      <c r="D114" s="1" t="s">
        <v>79</v>
      </c>
      <c r="E114" s="1" t="s">
        <v>58</v>
      </c>
      <c r="F114" s="1" t="s">
        <v>191</v>
      </c>
      <c r="G114" s="1" t="s">
        <v>52</v>
      </c>
      <c r="H114" s="1" t="s">
        <v>53</v>
      </c>
      <c r="I114" s="2">
        <v>160.268512308</v>
      </c>
      <c r="J114" s="2">
        <v>40.090000000000003</v>
      </c>
      <c r="K114" s="2">
        <f t="shared" si="12"/>
        <v>40</v>
      </c>
      <c r="L114" s="2">
        <f t="shared" si="13"/>
        <v>0</v>
      </c>
      <c r="P114" s="6">
        <v>8.02</v>
      </c>
      <c r="Q114" s="5">
        <v>15705.165000000001</v>
      </c>
      <c r="R114" s="7">
        <v>28.76</v>
      </c>
      <c r="S114" s="5">
        <v>28738.43</v>
      </c>
      <c r="T114" s="8">
        <v>3.22</v>
      </c>
      <c r="U114" s="5">
        <v>965.27550000000019</v>
      </c>
      <c r="AK114" s="32"/>
      <c r="AL114" s="33" t="str">
        <f t="shared" si="16"/>
        <v/>
      </c>
      <c r="AM114" s="32"/>
      <c r="AN114" s="33" t="str">
        <f t="shared" si="17"/>
        <v/>
      </c>
      <c r="AO114" s="34"/>
      <c r="AP114" s="33" t="str">
        <f t="shared" si="18"/>
        <v/>
      </c>
      <c r="AQ114" s="34"/>
      <c r="AS114" s="5">
        <f t="shared" si="14"/>
        <v>45408.870500000005</v>
      </c>
      <c r="AT114" s="11">
        <f t="shared" si="15"/>
        <v>0.60229077604260584</v>
      </c>
      <c r="AU114" s="5">
        <f t="shared" si="19"/>
        <v>602.29077604260578</v>
      </c>
    </row>
    <row r="115" spans="1:47" x14ac:dyDescent="0.3">
      <c r="A115" s="1" t="s">
        <v>192</v>
      </c>
      <c r="B115" s="1" t="s">
        <v>193</v>
      </c>
      <c r="C115" s="1" t="s">
        <v>194</v>
      </c>
      <c r="D115" s="1" t="s">
        <v>195</v>
      </c>
      <c r="E115" s="1" t="s">
        <v>71</v>
      </c>
      <c r="F115" s="1" t="s">
        <v>191</v>
      </c>
      <c r="G115" s="1" t="s">
        <v>52</v>
      </c>
      <c r="H115" s="1" t="s">
        <v>53</v>
      </c>
      <c r="I115" s="2">
        <v>153.403803243</v>
      </c>
      <c r="J115" s="2">
        <v>36.32</v>
      </c>
      <c r="K115" s="2">
        <f t="shared" si="12"/>
        <v>36.319999999999993</v>
      </c>
      <c r="L115" s="2">
        <f t="shared" si="13"/>
        <v>0</v>
      </c>
      <c r="N115" s="4">
        <v>2.41</v>
      </c>
      <c r="O115" s="5">
        <v>5978.3062500000005</v>
      </c>
      <c r="P115" s="6">
        <v>31.58</v>
      </c>
      <c r="Q115" s="5">
        <v>61841.535000000003</v>
      </c>
      <c r="R115" s="7">
        <v>1.25</v>
      </c>
      <c r="S115" s="5">
        <v>1249.0625</v>
      </c>
      <c r="Z115" s="9">
        <v>0.8</v>
      </c>
      <c r="AA115" s="5">
        <v>95.927999999999997</v>
      </c>
      <c r="AB115" s="10">
        <v>0.28000000000000003</v>
      </c>
      <c r="AC115" s="5">
        <v>30.218299999999999</v>
      </c>
      <c r="AK115" s="32"/>
      <c r="AL115" s="33" t="str">
        <f t="shared" si="16"/>
        <v/>
      </c>
      <c r="AM115" s="32"/>
      <c r="AN115" s="33" t="str">
        <f t="shared" si="17"/>
        <v/>
      </c>
      <c r="AO115" s="34"/>
      <c r="AP115" s="33" t="str">
        <f t="shared" si="18"/>
        <v/>
      </c>
      <c r="AQ115" s="34"/>
      <c r="AS115" s="5">
        <f t="shared" si="14"/>
        <v>69195.050049999991</v>
      </c>
      <c r="AT115" s="11">
        <f t="shared" si="15"/>
        <v>0.91778412310258728</v>
      </c>
      <c r="AU115" s="5">
        <f t="shared" si="19"/>
        <v>917.78412310258727</v>
      </c>
    </row>
    <row r="116" spans="1:47" x14ac:dyDescent="0.3">
      <c r="A116" s="1" t="s">
        <v>192</v>
      </c>
      <c r="B116" s="1" t="s">
        <v>193</v>
      </c>
      <c r="C116" s="1" t="s">
        <v>194</v>
      </c>
      <c r="D116" s="1" t="s">
        <v>195</v>
      </c>
      <c r="E116" s="1" t="s">
        <v>72</v>
      </c>
      <c r="F116" s="1" t="s">
        <v>191</v>
      </c>
      <c r="G116" s="1" t="s">
        <v>52</v>
      </c>
      <c r="H116" s="1" t="s">
        <v>53</v>
      </c>
      <c r="I116" s="2">
        <v>153.403803243</v>
      </c>
      <c r="J116" s="2">
        <v>38.159999999999997</v>
      </c>
      <c r="K116" s="2">
        <f t="shared" si="12"/>
        <v>38.150000000000006</v>
      </c>
      <c r="L116" s="2">
        <f t="shared" si="13"/>
        <v>0</v>
      </c>
      <c r="N116" s="4">
        <v>17.82</v>
      </c>
      <c r="O116" s="5">
        <v>44204.737500000003</v>
      </c>
      <c r="P116" s="6">
        <v>20.05</v>
      </c>
      <c r="Q116" s="5">
        <v>39262.912499999999</v>
      </c>
      <c r="Z116" s="9">
        <v>0.28000000000000003</v>
      </c>
      <c r="AA116" s="5">
        <v>33.574800000000003</v>
      </c>
      <c r="AK116" s="32"/>
      <c r="AL116" s="33" t="str">
        <f t="shared" si="16"/>
        <v/>
      </c>
      <c r="AM116" s="32"/>
      <c r="AN116" s="33" t="str">
        <f t="shared" si="17"/>
        <v/>
      </c>
      <c r="AO116" s="34"/>
      <c r="AP116" s="33" t="str">
        <f t="shared" si="18"/>
        <v/>
      </c>
      <c r="AQ116" s="34"/>
      <c r="AS116" s="5">
        <f t="shared" si="14"/>
        <v>83501.224799999996</v>
      </c>
      <c r="AT116" s="11">
        <f t="shared" si="15"/>
        <v>1.1075372924173499</v>
      </c>
      <c r="AU116" s="5">
        <f t="shared" si="19"/>
        <v>1107.5372924173498</v>
      </c>
    </row>
    <row r="117" spans="1:47" x14ac:dyDescent="0.3">
      <c r="A117" s="1" t="s">
        <v>192</v>
      </c>
      <c r="B117" s="1" t="s">
        <v>193</v>
      </c>
      <c r="C117" s="1" t="s">
        <v>194</v>
      </c>
      <c r="D117" s="1" t="s">
        <v>195</v>
      </c>
      <c r="E117" s="1" t="s">
        <v>55</v>
      </c>
      <c r="F117" s="1" t="s">
        <v>191</v>
      </c>
      <c r="G117" s="1" t="s">
        <v>52</v>
      </c>
      <c r="H117" s="1" t="s">
        <v>53</v>
      </c>
      <c r="I117" s="2">
        <v>153.403803243</v>
      </c>
      <c r="J117" s="2">
        <v>39.65</v>
      </c>
      <c r="K117" s="2">
        <f t="shared" si="12"/>
        <v>39.649999999999991</v>
      </c>
      <c r="L117" s="2">
        <f t="shared" si="13"/>
        <v>0</v>
      </c>
      <c r="N117" s="4">
        <v>2.09</v>
      </c>
      <c r="O117" s="5">
        <v>5209.3125</v>
      </c>
      <c r="P117" s="6">
        <v>32.54</v>
      </c>
      <c r="Q117" s="5">
        <v>63721.455000000002</v>
      </c>
      <c r="R117" s="7">
        <v>5.01</v>
      </c>
      <c r="S117" s="5">
        <v>5006.2424999999994</v>
      </c>
      <c r="Z117" s="9">
        <v>0.01</v>
      </c>
      <c r="AA117" s="5">
        <v>1.1991000000000001</v>
      </c>
      <c r="AK117" s="32"/>
      <c r="AL117" s="33" t="str">
        <f t="shared" si="16"/>
        <v/>
      </c>
      <c r="AM117" s="32"/>
      <c r="AN117" s="33" t="str">
        <f t="shared" si="17"/>
        <v/>
      </c>
      <c r="AO117" s="34"/>
      <c r="AP117" s="33" t="str">
        <f t="shared" si="18"/>
        <v/>
      </c>
      <c r="AQ117" s="34"/>
      <c r="AS117" s="5">
        <f t="shared" si="14"/>
        <v>73938.209099999993</v>
      </c>
      <c r="AT117" s="11">
        <f t="shared" si="15"/>
        <v>0.98069608091307747</v>
      </c>
      <c r="AU117" s="5">
        <f t="shared" si="19"/>
        <v>980.69608091307748</v>
      </c>
    </row>
    <row r="118" spans="1:47" x14ac:dyDescent="0.3">
      <c r="A118" s="1" t="s">
        <v>192</v>
      </c>
      <c r="B118" s="1" t="s">
        <v>193</v>
      </c>
      <c r="C118" s="1" t="s">
        <v>194</v>
      </c>
      <c r="D118" s="1" t="s">
        <v>195</v>
      </c>
      <c r="E118" s="1" t="s">
        <v>54</v>
      </c>
      <c r="F118" s="1" t="s">
        <v>191</v>
      </c>
      <c r="G118" s="1" t="s">
        <v>52</v>
      </c>
      <c r="H118" s="1" t="s">
        <v>53</v>
      </c>
      <c r="I118" s="2">
        <v>153.403803243</v>
      </c>
      <c r="J118" s="2">
        <v>35.29</v>
      </c>
      <c r="K118" s="2">
        <f t="shared" si="12"/>
        <v>35.290000000000006</v>
      </c>
      <c r="L118" s="2">
        <f t="shared" si="13"/>
        <v>0</v>
      </c>
      <c r="N118" s="4">
        <v>9.7899999999999991</v>
      </c>
      <c r="O118" s="5">
        <v>24285.318749999999</v>
      </c>
      <c r="P118" s="6">
        <v>15.1</v>
      </c>
      <c r="Q118" s="5">
        <v>29569.575000000001</v>
      </c>
      <c r="R118" s="7">
        <v>7.48</v>
      </c>
      <c r="S118" s="5">
        <v>7474.39</v>
      </c>
      <c r="T118" s="8">
        <v>1.68</v>
      </c>
      <c r="U118" s="5">
        <v>503.62200000000001</v>
      </c>
      <c r="Z118" s="9">
        <v>0.74</v>
      </c>
      <c r="AA118" s="5">
        <v>88.733399999999989</v>
      </c>
      <c r="AB118" s="10">
        <v>0.5</v>
      </c>
      <c r="AC118" s="5">
        <v>53.96125</v>
      </c>
      <c r="AK118" s="32"/>
      <c r="AL118" s="33" t="str">
        <f t="shared" si="16"/>
        <v/>
      </c>
      <c r="AM118" s="32"/>
      <c r="AN118" s="33" t="str">
        <f t="shared" si="17"/>
        <v/>
      </c>
      <c r="AO118" s="34"/>
      <c r="AP118" s="33" t="str">
        <f t="shared" si="18"/>
        <v/>
      </c>
      <c r="AQ118" s="34"/>
      <c r="AS118" s="5">
        <f t="shared" si="14"/>
        <v>61975.600400000003</v>
      </c>
      <c r="AT118" s="11">
        <f t="shared" si="15"/>
        <v>0.82202732747167617</v>
      </c>
      <c r="AU118" s="5">
        <f t="shared" si="19"/>
        <v>822.02732747167613</v>
      </c>
    </row>
    <row r="119" spans="1:47" x14ac:dyDescent="0.3">
      <c r="A119" s="1" t="s">
        <v>196</v>
      </c>
      <c r="B119" s="1" t="s">
        <v>197</v>
      </c>
      <c r="C119" s="1" t="s">
        <v>198</v>
      </c>
      <c r="D119" s="1" t="s">
        <v>199</v>
      </c>
      <c r="E119" s="1" t="s">
        <v>71</v>
      </c>
      <c r="F119" s="1" t="s">
        <v>191</v>
      </c>
      <c r="G119" s="1" t="s">
        <v>52</v>
      </c>
      <c r="H119" s="1" t="s">
        <v>53</v>
      </c>
      <c r="I119" s="2">
        <v>7.0966484336600004</v>
      </c>
      <c r="J119" s="2">
        <v>1.84</v>
      </c>
      <c r="K119" s="2">
        <f t="shared" si="12"/>
        <v>1.84</v>
      </c>
      <c r="L119" s="2">
        <f t="shared" si="13"/>
        <v>0</v>
      </c>
      <c r="Z119" s="9">
        <v>0.54</v>
      </c>
      <c r="AA119" s="5">
        <v>64.75</v>
      </c>
      <c r="AB119" s="10">
        <v>1.3</v>
      </c>
      <c r="AC119" s="5">
        <v>140.29925</v>
      </c>
      <c r="AK119" s="32"/>
      <c r="AL119" s="33" t="str">
        <f t="shared" si="16"/>
        <v/>
      </c>
      <c r="AM119" s="32"/>
      <c r="AN119" s="33" t="str">
        <f t="shared" si="17"/>
        <v/>
      </c>
      <c r="AO119" s="34"/>
      <c r="AP119" s="33" t="str">
        <f t="shared" si="18"/>
        <v/>
      </c>
      <c r="AQ119" s="34"/>
      <c r="AS119" s="5">
        <f t="shared" si="14"/>
        <v>205.04925</v>
      </c>
      <c r="AT119" s="11">
        <f t="shared" si="15"/>
        <v>2.7197168868019804E-3</v>
      </c>
      <c r="AU119" s="5">
        <f t="shared" si="19"/>
        <v>2.7197168868019803</v>
      </c>
    </row>
    <row r="120" spans="1:47" x14ac:dyDescent="0.3">
      <c r="A120" s="1" t="s">
        <v>196</v>
      </c>
      <c r="B120" s="1" t="s">
        <v>197</v>
      </c>
      <c r="C120" s="1" t="s">
        <v>198</v>
      </c>
      <c r="D120" s="1" t="s">
        <v>199</v>
      </c>
      <c r="E120" s="1" t="s">
        <v>72</v>
      </c>
      <c r="F120" s="1" t="s">
        <v>191</v>
      </c>
      <c r="G120" s="1" t="s">
        <v>52</v>
      </c>
      <c r="H120" s="1" t="s">
        <v>53</v>
      </c>
      <c r="I120" s="2">
        <v>7.0966484336600004</v>
      </c>
      <c r="J120" s="2">
        <v>1.05</v>
      </c>
      <c r="K120" s="2">
        <f t="shared" si="12"/>
        <v>1.05</v>
      </c>
      <c r="L120" s="2">
        <f t="shared" si="13"/>
        <v>0</v>
      </c>
      <c r="N120" s="4">
        <v>0.13</v>
      </c>
      <c r="O120" s="5">
        <v>322.48</v>
      </c>
      <c r="P120" s="6">
        <v>0.14000000000000001</v>
      </c>
      <c r="Q120" s="5">
        <v>274.15499999999997</v>
      </c>
      <c r="Z120" s="9">
        <v>0.74</v>
      </c>
      <c r="AA120" s="5">
        <v>88.733400000000003</v>
      </c>
      <c r="AB120" s="10">
        <v>0.04</v>
      </c>
      <c r="AC120" s="5">
        <v>4.3169000000000004</v>
      </c>
      <c r="AK120" s="32"/>
      <c r="AL120" s="33" t="str">
        <f t="shared" si="16"/>
        <v/>
      </c>
      <c r="AM120" s="32"/>
      <c r="AN120" s="33" t="str">
        <f t="shared" si="17"/>
        <v/>
      </c>
      <c r="AO120" s="34"/>
      <c r="AP120" s="33" t="str">
        <f t="shared" si="18"/>
        <v/>
      </c>
      <c r="AQ120" s="34"/>
      <c r="AS120" s="5">
        <f t="shared" si="14"/>
        <v>689.68529999999998</v>
      </c>
      <c r="AT120" s="11">
        <f t="shared" si="15"/>
        <v>9.1477962342661097E-3</v>
      </c>
      <c r="AU120" s="5">
        <f t="shared" si="19"/>
        <v>9.1477962342661083</v>
      </c>
    </row>
    <row r="121" spans="1:47" x14ac:dyDescent="0.3">
      <c r="A121" s="1" t="s">
        <v>196</v>
      </c>
      <c r="B121" s="1" t="s">
        <v>197</v>
      </c>
      <c r="C121" s="1" t="s">
        <v>198</v>
      </c>
      <c r="D121" s="1" t="s">
        <v>199</v>
      </c>
      <c r="E121" s="1" t="s">
        <v>55</v>
      </c>
      <c r="F121" s="1" t="s">
        <v>191</v>
      </c>
      <c r="G121" s="1" t="s">
        <v>52</v>
      </c>
      <c r="H121" s="1" t="s">
        <v>53</v>
      </c>
      <c r="I121" s="2">
        <v>7.0966484336600004</v>
      </c>
      <c r="J121" s="2">
        <v>0.45</v>
      </c>
      <c r="K121" s="2">
        <f t="shared" si="12"/>
        <v>0.45</v>
      </c>
      <c r="L121" s="2">
        <f t="shared" si="13"/>
        <v>0</v>
      </c>
      <c r="Z121" s="9">
        <v>0.25</v>
      </c>
      <c r="AA121" s="5">
        <v>29.98</v>
      </c>
      <c r="AB121" s="10">
        <v>0.2</v>
      </c>
      <c r="AC121" s="5">
        <v>21.584499999999998</v>
      </c>
      <c r="AK121" s="32"/>
      <c r="AL121" s="33" t="str">
        <f t="shared" si="16"/>
        <v/>
      </c>
      <c r="AM121" s="32"/>
      <c r="AN121" s="33" t="str">
        <f t="shared" si="17"/>
        <v/>
      </c>
      <c r="AO121" s="34"/>
      <c r="AP121" s="33" t="str">
        <f t="shared" si="18"/>
        <v/>
      </c>
      <c r="AQ121" s="34"/>
      <c r="AS121" s="5">
        <f t="shared" si="14"/>
        <v>51.564499999999995</v>
      </c>
      <c r="AT121" s="11">
        <f t="shared" si="15"/>
        <v>6.839373536333378E-4</v>
      </c>
      <c r="AU121" s="5">
        <f t="shared" si="19"/>
        <v>0.68393735363333785</v>
      </c>
    </row>
    <row r="122" spans="1:47" x14ac:dyDescent="0.3">
      <c r="A122" s="1" t="s">
        <v>196</v>
      </c>
      <c r="B122" s="1" t="s">
        <v>197</v>
      </c>
      <c r="C122" s="1" t="s">
        <v>198</v>
      </c>
      <c r="D122" s="1" t="s">
        <v>199</v>
      </c>
      <c r="E122" s="1" t="s">
        <v>54</v>
      </c>
      <c r="F122" s="1" t="s">
        <v>191</v>
      </c>
      <c r="G122" s="1" t="s">
        <v>52</v>
      </c>
      <c r="H122" s="1" t="s">
        <v>53</v>
      </c>
      <c r="I122" s="2">
        <v>7.0966484336600004</v>
      </c>
      <c r="J122" s="2">
        <v>3.74</v>
      </c>
      <c r="K122" s="2">
        <f t="shared" si="12"/>
        <v>3.74</v>
      </c>
      <c r="L122" s="2">
        <f t="shared" si="13"/>
        <v>0</v>
      </c>
      <c r="Z122" s="9">
        <v>1.1200000000000001</v>
      </c>
      <c r="AA122" s="5">
        <v>134.298182</v>
      </c>
      <c r="AB122" s="10">
        <v>2.62</v>
      </c>
      <c r="AC122" s="5">
        <v>282.75695000000002</v>
      </c>
      <c r="AK122" s="32"/>
      <c r="AL122" s="33" t="str">
        <f t="shared" si="16"/>
        <v/>
      </c>
      <c r="AM122" s="32"/>
      <c r="AN122" s="33" t="str">
        <f t="shared" si="17"/>
        <v/>
      </c>
      <c r="AO122" s="34"/>
      <c r="AP122" s="33" t="str">
        <f t="shared" si="18"/>
        <v/>
      </c>
      <c r="AQ122" s="34"/>
      <c r="AS122" s="5">
        <f t="shared" si="14"/>
        <v>417.05513200000001</v>
      </c>
      <c r="AT122" s="11">
        <f t="shared" si="15"/>
        <v>5.5317046281702026E-3</v>
      </c>
      <c r="AU122" s="5">
        <f t="shared" si="19"/>
        <v>5.5317046281702025</v>
      </c>
    </row>
    <row r="123" spans="1:47" x14ac:dyDescent="0.3">
      <c r="A123" s="1" t="s">
        <v>200</v>
      </c>
      <c r="B123" s="1" t="s">
        <v>145</v>
      </c>
      <c r="C123" s="1" t="s">
        <v>146</v>
      </c>
      <c r="D123" s="1" t="s">
        <v>79</v>
      </c>
      <c r="E123" s="1" t="s">
        <v>50</v>
      </c>
      <c r="F123" s="1" t="s">
        <v>191</v>
      </c>
      <c r="G123" s="1" t="s">
        <v>52</v>
      </c>
      <c r="H123" s="1" t="s">
        <v>53</v>
      </c>
      <c r="I123" s="2">
        <v>160.535547734</v>
      </c>
      <c r="J123" s="2">
        <v>39.229999999999997</v>
      </c>
      <c r="K123" s="2">
        <f t="shared" si="12"/>
        <v>38.97</v>
      </c>
      <c r="L123" s="2">
        <f t="shared" si="13"/>
        <v>0.26</v>
      </c>
      <c r="M123" s="3">
        <v>0.26</v>
      </c>
      <c r="N123" s="4">
        <v>0.83</v>
      </c>
      <c r="O123" s="5">
        <v>2058.9187499999998</v>
      </c>
      <c r="P123" s="6">
        <v>17.84</v>
      </c>
      <c r="Q123" s="5">
        <v>34935.18</v>
      </c>
      <c r="R123" s="7">
        <v>12.98</v>
      </c>
      <c r="S123" s="5">
        <v>12970.264999999999</v>
      </c>
      <c r="T123" s="8">
        <v>7.32</v>
      </c>
      <c r="U123" s="5">
        <v>2194.353000000001</v>
      </c>
      <c r="AK123" s="32"/>
      <c r="AL123" s="33" t="str">
        <f t="shared" si="16"/>
        <v/>
      </c>
      <c r="AM123" s="32"/>
      <c r="AN123" s="33" t="str">
        <f t="shared" si="17"/>
        <v/>
      </c>
      <c r="AO123" s="34"/>
      <c r="AP123" s="33" t="str">
        <f t="shared" si="18"/>
        <v/>
      </c>
      <c r="AQ123" s="34"/>
      <c r="AS123" s="5">
        <f t="shared" si="14"/>
        <v>52158.71675</v>
      </c>
      <c r="AT123" s="11">
        <f t="shared" si="15"/>
        <v>0.69181888126338575</v>
      </c>
      <c r="AU123" s="5">
        <f t="shared" si="19"/>
        <v>691.81888126338572</v>
      </c>
    </row>
    <row r="124" spans="1:47" x14ac:dyDescent="0.3">
      <c r="A124" s="1" t="s">
        <v>200</v>
      </c>
      <c r="B124" s="1" t="s">
        <v>145</v>
      </c>
      <c r="C124" s="1" t="s">
        <v>146</v>
      </c>
      <c r="D124" s="1" t="s">
        <v>79</v>
      </c>
      <c r="E124" s="1" t="s">
        <v>61</v>
      </c>
      <c r="F124" s="1" t="s">
        <v>191</v>
      </c>
      <c r="G124" s="1" t="s">
        <v>52</v>
      </c>
      <c r="H124" s="1" t="s">
        <v>53</v>
      </c>
      <c r="I124" s="2">
        <v>160.535547734</v>
      </c>
      <c r="J124" s="2">
        <v>40.1</v>
      </c>
      <c r="K124" s="2">
        <f t="shared" si="12"/>
        <v>40</v>
      </c>
      <c r="L124" s="2">
        <f t="shared" si="13"/>
        <v>0</v>
      </c>
      <c r="P124" s="6">
        <v>18.86</v>
      </c>
      <c r="Q124" s="5">
        <v>36932.595000000001</v>
      </c>
      <c r="R124" s="7">
        <v>21.14</v>
      </c>
      <c r="S124" s="5">
        <v>21124.145</v>
      </c>
      <c r="AK124" s="32"/>
      <c r="AL124" s="33" t="str">
        <f t="shared" si="16"/>
        <v/>
      </c>
      <c r="AM124" s="32"/>
      <c r="AN124" s="33" t="str">
        <f t="shared" si="17"/>
        <v/>
      </c>
      <c r="AO124" s="34"/>
      <c r="AP124" s="33" t="str">
        <f t="shared" si="18"/>
        <v/>
      </c>
      <c r="AQ124" s="34"/>
      <c r="AS124" s="5">
        <f t="shared" si="14"/>
        <v>58056.740000000005</v>
      </c>
      <c r="AT124" s="11">
        <f t="shared" si="15"/>
        <v>0.77004864036650711</v>
      </c>
      <c r="AU124" s="5">
        <f t="shared" si="19"/>
        <v>770.04864036650713</v>
      </c>
    </row>
    <row r="125" spans="1:47" x14ac:dyDescent="0.3">
      <c r="A125" s="1" t="s">
        <v>200</v>
      </c>
      <c r="B125" s="1" t="s">
        <v>145</v>
      </c>
      <c r="C125" s="1" t="s">
        <v>146</v>
      </c>
      <c r="D125" s="1" t="s">
        <v>79</v>
      </c>
      <c r="E125" s="1" t="s">
        <v>69</v>
      </c>
      <c r="F125" s="1" t="s">
        <v>191</v>
      </c>
      <c r="G125" s="1" t="s">
        <v>52</v>
      </c>
      <c r="H125" s="1" t="s">
        <v>53</v>
      </c>
      <c r="I125" s="2">
        <v>160.535547734</v>
      </c>
      <c r="J125" s="2">
        <v>38.15</v>
      </c>
      <c r="K125" s="2">
        <f t="shared" si="12"/>
        <v>38.15</v>
      </c>
      <c r="L125" s="2">
        <f t="shared" si="13"/>
        <v>0</v>
      </c>
      <c r="R125" s="7">
        <v>34.82</v>
      </c>
      <c r="S125" s="5">
        <v>34782.464999999997</v>
      </c>
      <c r="T125" s="8">
        <v>3.33</v>
      </c>
      <c r="U125" s="5">
        <v>995.68125000000009</v>
      </c>
      <c r="AK125" s="32"/>
      <c r="AL125" s="33" t="str">
        <f t="shared" si="16"/>
        <v/>
      </c>
      <c r="AM125" s="32"/>
      <c r="AN125" s="33" t="str">
        <f t="shared" si="17"/>
        <v/>
      </c>
      <c r="AO125" s="34"/>
      <c r="AP125" s="33" t="str">
        <f t="shared" si="18"/>
        <v/>
      </c>
      <c r="AQ125" s="34"/>
      <c r="AS125" s="5">
        <f t="shared" si="14"/>
        <v>35778.146249999998</v>
      </c>
      <c r="AT125" s="11">
        <f t="shared" si="15"/>
        <v>0.47455149694327559</v>
      </c>
      <c r="AU125" s="5">
        <f t="shared" si="19"/>
        <v>474.55149694327554</v>
      </c>
    </row>
    <row r="126" spans="1:47" x14ac:dyDescent="0.3">
      <c r="A126" s="1" t="s">
        <v>200</v>
      </c>
      <c r="B126" s="1" t="s">
        <v>145</v>
      </c>
      <c r="C126" s="1" t="s">
        <v>146</v>
      </c>
      <c r="D126" s="1" t="s">
        <v>79</v>
      </c>
      <c r="E126" s="1" t="s">
        <v>63</v>
      </c>
      <c r="F126" s="1" t="s">
        <v>191</v>
      </c>
      <c r="G126" s="1" t="s">
        <v>52</v>
      </c>
      <c r="H126" s="1" t="s">
        <v>53</v>
      </c>
      <c r="I126" s="2">
        <v>160.535547734</v>
      </c>
      <c r="J126" s="2">
        <v>37.25</v>
      </c>
      <c r="K126" s="2">
        <f t="shared" si="12"/>
        <v>37.24</v>
      </c>
      <c r="L126" s="2">
        <f t="shared" si="13"/>
        <v>0</v>
      </c>
      <c r="P126" s="6">
        <v>0.01</v>
      </c>
      <c r="Q126" s="5">
        <v>19.5825</v>
      </c>
      <c r="R126" s="7">
        <v>29.05</v>
      </c>
      <c r="S126" s="5">
        <v>29028.212500000001</v>
      </c>
      <c r="T126" s="8">
        <v>8.18</v>
      </c>
      <c r="U126" s="5">
        <v>2452.1595000000002</v>
      </c>
      <c r="AK126" s="32"/>
      <c r="AL126" s="33" t="str">
        <f t="shared" si="16"/>
        <v/>
      </c>
      <c r="AM126" s="32"/>
      <c r="AN126" s="33" t="str">
        <f t="shared" si="17"/>
        <v/>
      </c>
      <c r="AO126" s="34"/>
      <c r="AP126" s="33" t="str">
        <f t="shared" si="18"/>
        <v/>
      </c>
      <c r="AQ126" s="34"/>
      <c r="AS126" s="5">
        <f t="shared" si="14"/>
        <v>31499.954500000003</v>
      </c>
      <c r="AT126" s="11">
        <f t="shared" si="15"/>
        <v>0.41780673758691655</v>
      </c>
      <c r="AU126" s="5">
        <f t="shared" si="19"/>
        <v>417.80673758691654</v>
      </c>
    </row>
    <row r="127" spans="1:47" x14ac:dyDescent="0.3">
      <c r="A127" s="1" t="s">
        <v>201</v>
      </c>
      <c r="B127" s="1" t="s">
        <v>202</v>
      </c>
      <c r="C127" s="1" t="s">
        <v>203</v>
      </c>
      <c r="D127" s="1" t="s">
        <v>286</v>
      </c>
      <c r="E127" s="1" t="s">
        <v>59</v>
      </c>
      <c r="F127" s="1" t="s">
        <v>191</v>
      </c>
      <c r="G127" s="1" t="s">
        <v>52</v>
      </c>
      <c r="H127" s="1" t="s">
        <v>53</v>
      </c>
      <c r="I127" s="2">
        <v>160.54328049099999</v>
      </c>
      <c r="J127" s="2">
        <v>40.130000000000003</v>
      </c>
      <c r="K127" s="2">
        <f t="shared" si="12"/>
        <v>40</v>
      </c>
      <c r="L127" s="2">
        <f t="shared" si="13"/>
        <v>0</v>
      </c>
      <c r="P127" s="6">
        <v>2.86</v>
      </c>
      <c r="Q127" s="5">
        <v>5600.5949999999993</v>
      </c>
      <c r="R127" s="7">
        <v>36.81</v>
      </c>
      <c r="S127" s="5">
        <v>36593.962499999987</v>
      </c>
      <c r="T127" s="8">
        <v>0.33</v>
      </c>
      <c r="U127" s="5">
        <v>98.925750000000022</v>
      </c>
      <c r="AK127" s="32"/>
      <c r="AL127" s="33" t="str">
        <f t="shared" si="16"/>
        <v/>
      </c>
      <c r="AM127" s="32"/>
      <c r="AN127" s="33" t="str">
        <f t="shared" si="17"/>
        <v/>
      </c>
      <c r="AO127" s="34"/>
      <c r="AP127" s="33" t="str">
        <f t="shared" si="18"/>
        <v/>
      </c>
      <c r="AQ127" s="34"/>
      <c r="AS127" s="5">
        <f t="shared" si="14"/>
        <v>42293.48324999999</v>
      </c>
      <c r="AT127" s="11">
        <f t="shared" si="15"/>
        <v>0.56096913593539932</v>
      </c>
      <c r="AU127" s="5">
        <f t="shared" si="19"/>
        <v>560.96913593539932</v>
      </c>
    </row>
    <row r="128" spans="1:47" x14ac:dyDescent="0.3">
      <c r="A128" s="1" t="s">
        <v>201</v>
      </c>
      <c r="B128" s="1" t="s">
        <v>202</v>
      </c>
      <c r="C128" s="1" t="s">
        <v>203</v>
      </c>
      <c r="D128" s="1" t="s">
        <v>286</v>
      </c>
      <c r="E128" s="1" t="s">
        <v>60</v>
      </c>
      <c r="F128" s="1" t="s">
        <v>191</v>
      </c>
      <c r="G128" s="1" t="s">
        <v>52</v>
      </c>
      <c r="H128" s="1" t="s">
        <v>53</v>
      </c>
      <c r="I128" s="2">
        <v>160.54328049099999</v>
      </c>
      <c r="J128" s="2">
        <v>39.11</v>
      </c>
      <c r="K128" s="2">
        <f t="shared" si="12"/>
        <v>39.1</v>
      </c>
      <c r="L128" s="2">
        <f t="shared" si="13"/>
        <v>0</v>
      </c>
      <c r="P128" s="6">
        <v>13.56</v>
      </c>
      <c r="Q128" s="5">
        <v>18967.05</v>
      </c>
      <c r="R128" s="7">
        <v>22.83</v>
      </c>
      <c r="S128" s="5">
        <v>20126.322499999998</v>
      </c>
      <c r="T128" s="8">
        <v>2.71</v>
      </c>
      <c r="U128" s="5">
        <v>812.39025000000004</v>
      </c>
      <c r="AK128" s="32"/>
      <c r="AL128" s="33" t="str">
        <f t="shared" si="16"/>
        <v/>
      </c>
      <c r="AM128" s="32"/>
      <c r="AN128" s="33" t="str">
        <f t="shared" si="17"/>
        <v/>
      </c>
      <c r="AO128" s="34"/>
      <c r="AP128" s="33" t="str">
        <f t="shared" si="18"/>
        <v/>
      </c>
      <c r="AQ128" s="34"/>
      <c r="AS128" s="5">
        <f t="shared" si="14"/>
        <v>39905.762749999994</v>
      </c>
      <c r="AT128" s="11">
        <f t="shared" si="15"/>
        <v>0.5292990675746847</v>
      </c>
      <c r="AU128" s="5">
        <f t="shared" si="19"/>
        <v>529.29906757468473</v>
      </c>
    </row>
    <row r="129" spans="1:47" x14ac:dyDescent="0.3">
      <c r="A129" s="1" t="s">
        <v>201</v>
      </c>
      <c r="B129" s="1" t="s">
        <v>202</v>
      </c>
      <c r="C129" s="1" t="s">
        <v>203</v>
      </c>
      <c r="D129" s="1" t="s">
        <v>286</v>
      </c>
      <c r="E129" s="1" t="s">
        <v>66</v>
      </c>
      <c r="F129" s="1" t="s">
        <v>191</v>
      </c>
      <c r="G129" s="1" t="s">
        <v>52</v>
      </c>
      <c r="H129" s="1" t="s">
        <v>53</v>
      </c>
      <c r="I129" s="2">
        <v>160.54328049099999</v>
      </c>
      <c r="J129" s="2">
        <v>37.200000000000003</v>
      </c>
      <c r="K129" s="2">
        <f t="shared" si="12"/>
        <v>37.200000000000003</v>
      </c>
      <c r="L129" s="2">
        <f t="shared" si="13"/>
        <v>0</v>
      </c>
      <c r="N129" s="4">
        <v>2.15</v>
      </c>
      <c r="O129" s="5">
        <v>3809.53125</v>
      </c>
      <c r="P129" s="6">
        <v>27.5</v>
      </c>
      <c r="Q129" s="5">
        <v>38465.625</v>
      </c>
      <c r="R129" s="7">
        <v>0.16</v>
      </c>
      <c r="S129" s="5">
        <v>114.2</v>
      </c>
      <c r="Z129" s="9">
        <v>3.33</v>
      </c>
      <c r="AA129" s="5">
        <v>285.21449999999999</v>
      </c>
      <c r="AB129" s="10">
        <v>4.0599999999999996</v>
      </c>
      <c r="AC129" s="5">
        <v>312.97525000000002</v>
      </c>
      <c r="AK129" s="32"/>
      <c r="AL129" s="33" t="str">
        <f t="shared" si="16"/>
        <v/>
      </c>
      <c r="AM129" s="32"/>
      <c r="AN129" s="33" t="str">
        <f t="shared" si="17"/>
        <v/>
      </c>
      <c r="AO129" s="34"/>
      <c r="AP129" s="33" t="str">
        <f t="shared" si="18"/>
        <v/>
      </c>
      <c r="AQ129" s="34"/>
      <c r="AS129" s="5">
        <f t="shared" si="14"/>
        <v>42987.546000000002</v>
      </c>
      <c r="AT129" s="11">
        <f t="shared" si="15"/>
        <v>0.57017499346316525</v>
      </c>
      <c r="AU129" s="5">
        <f t="shared" si="19"/>
        <v>570.17499346316526</v>
      </c>
    </row>
    <row r="130" spans="1:47" x14ac:dyDescent="0.3">
      <c r="A130" s="1" t="s">
        <v>201</v>
      </c>
      <c r="B130" s="1" t="s">
        <v>202</v>
      </c>
      <c r="C130" s="1" t="s">
        <v>203</v>
      </c>
      <c r="D130" s="1" t="s">
        <v>286</v>
      </c>
      <c r="E130" s="1" t="s">
        <v>68</v>
      </c>
      <c r="F130" s="1" t="s">
        <v>191</v>
      </c>
      <c r="G130" s="1" t="s">
        <v>52</v>
      </c>
      <c r="H130" s="1" t="s">
        <v>53</v>
      </c>
      <c r="I130" s="2">
        <v>160.54328049099999</v>
      </c>
      <c r="J130" s="2">
        <v>38.119999999999997</v>
      </c>
      <c r="K130" s="2">
        <f t="shared" si="12"/>
        <v>38.120000000000005</v>
      </c>
      <c r="L130" s="2">
        <f t="shared" si="13"/>
        <v>0</v>
      </c>
      <c r="P130" s="6">
        <v>8.9799999999999986</v>
      </c>
      <c r="Q130" s="5">
        <v>12577.56</v>
      </c>
      <c r="R130" s="7">
        <v>20.41</v>
      </c>
      <c r="S130" s="5">
        <v>15007.307500000001</v>
      </c>
      <c r="T130" s="8">
        <v>8.73</v>
      </c>
      <c r="U130" s="5">
        <v>2289.85275</v>
      </c>
      <c r="AK130" s="32"/>
      <c r="AL130" s="33" t="str">
        <f t="shared" si="16"/>
        <v/>
      </c>
      <c r="AM130" s="32"/>
      <c r="AN130" s="33" t="str">
        <f t="shared" si="17"/>
        <v/>
      </c>
      <c r="AO130" s="34"/>
      <c r="AP130" s="33" t="str">
        <f t="shared" si="18"/>
        <v/>
      </c>
      <c r="AQ130" s="34"/>
      <c r="AS130" s="5">
        <f t="shared" si="14"/>
        <v>29874.720249999998</v>
      </c>
      <c r="AT130" s="11">
        <f t="shared" si="15"/>
        <v>0.3962500772492954</v>
      </c>
      <c r="AU130" s="5">
        <f t="shared" si="19"/>
        <v>396.25007724929543</v>
      </c>
    </row>
    <row r="131" spans="1:47" x14ac:dyDescent="0.3">
      <c r="A131" s="1" t="s">
        <v>204</v>
      </c>
      <c r="B131" s="1" t="s">
        <v>205</v>
      </c>
      <c r="C131" s="1" t="s">
        <v>142</v>
      </c>
      <c r="D131" s="1" t="s">
        <v>79</v>
      </c>
      <c r="E131" s="1" t="s">
        <v>73</v>
      </c>
      <c r="F131" s="1" t="s">
        <v>206</v>
      </c>
      <c r="G131" s="1" t="s">
        <v>52</v>
      </c>
      <c r="H131" s="1" t="s">
        <v>53</v>
      </c>
      <c r="I131" s="2">
        <v>161.24968230799999</v>
      </c>
      <c r="J131" s="2">
        <v>39.299999999999997</v>
      </c>
      <c r="K131" s="2">
        <f t="shared" ref="K131:K194" si="20">SUM(N131,P131,R131,T131,V131,X131,Z131,AB131,AE131,AG131,AI131)</f>
        <v>39.299999999999997</v>
      </c>
      <c r="L131" s="2">
        <f t="shared" ref="L131:L194" si="21">SUM(M131,AD131,AK131,AM131,AO131,AQ131,AR131)</f>
        <v>0</v>
      </c>
      <c r="P131" s="6">
        <v>0.12</v>
      </c>
      <c r="Q131" s="5">
        <v>254.57249999999999</v>
      </c>
      <c r="R131" s="7">
        <v>32.97</v>
      </c>
      <c r="S131" s="5">
        <v>32945.272499999999</v>
      </c>
      <c r="T131" s="8">
        <v>6.21</v>
      </c>
      <c r="U131" s="5">
        <v>1861.60275</v>
      </c>
      <c r="AK131" s="32"/>
      <c r="AL131" s="33" t="str">
        <f t="shared" si="16"/>
        <v/>
      </c>
      <c r="AM131" s="32"/>
      <c r="AN131" s="33" t="str">
        <f t="shared" si="17"/>
        <v/>
      </c>
      <c r="AO131" s="34"/>
      <c r="AP131" s="33" t="str">
        <f t="shared" si="18"/>
        <v/>
      </c>
      <c r="AQ131" s="34"/>
      <c r="AS131" s="5">
        <f t="shared" ref="AS131:AS194" si="22">SUM(O131,Q131,S131,U131,W131,Y131,AA131,AC131,AF131,AH131,AJ131)</f>
        <v>35061.447749999999</v>
      </c>
      <c r="AT131" s="11">
        <f t="shared" ref="AT131:AT194" si="23">(AS131/$AS$224)*100</f>
        <v>0.46504540504976388</v>
      </c>
      <c r="AU131" s="5">
        <f t="shared" si="19"/>
        <v>465.04540504976393</v>
      </c>
    </row>
    <row r="132" spans="1:47" x14ac:dyDescent="0.3">
      <c r="A132" s="1" t="s">
        <v>204</v>
      </c>
      <c r="B132" s="1" t="s">
        <v>205</v>
      </c>
      <c r="C132" s="1" t="s">
        <v>142</v>
      </c>
      <c r="D132" s="1" t="s">
        <v>79</v>
      </c>
      <c r="E132" s="1" t="s">
        <v>74</v>
      </c>
      <c r="F132" s="1" t="s">
        <v>206</v>
      </c>
      <c r="G132" s="1" t="s">
        <v>52</v>
      </c>
      <c r="H132" s="1" t="s">
        <v>53</v>
      </c>
      <c r="I132" s="2">
        <v>161.24968230799999</v>
      </c>
      <c r="J132" s="2">
        <v>38.31</v>
      </c>
      <c r="K132" s="2">
        <f t="shared" si="20"/>
        <v>36.479999999999997</v>
      </c>
      <c r="L132" s="2">
        <f t="shared" si="21"/>
        <v>1.83</v>
      </c>
      <c r="N132" s="4">
        <v>8.6300000000000008</v>
      </c>
      <c r="O132" s="5">
        <v>21407.793750000001</v>
      </c>
      <c r="P132" s="6">
        <v>19.23</v>
      </c>
      <c r="Q132" s="5">
        <v>37657.147499999999</v>
      </c>
      <c r="R132" s="7">
        <v>7.97</v>
      </c>
      <c r="S132" s="5">
        <v>7964.0225</v>
      </c>
      <c r="T132" s="8">
        <v>0.65</v>
      </c>
      <c r="U132" s="5">
        <v>194.85374999999999</v>
      </c>
      <c r="AK132" s="32"/>
      <c r="AL132" s="33" t="str">
        <f t="shared" si="16"/>
        <v/>
      </c>
      <c r="AM132" s="32">
        <v>0.49</v>
      </c>
      <c r="AN132" s="33">
        <f t="shared" si="17"/>
        <v>2717.54</v>
      </c>
      <c r="AO132" s="34"/>
      <c r="AP132" s="33" t="str">
        <f t="shared" si="18"/>
        <v/>
      </c>
      <c r="AQ132" s="34">
        <v>1.34</v>
      </c>
      <c r="AS132" s="5">
        <f t="shared" si="22"/>
        <v>67223.817500000005</v>
      </c>
      <c r="AT132" s="11">
        <f t="shared" si="23"/>
        <v>0.89163823642390538</v>
      </c>
      <c r="AU132" s="5">
        <f t="shared" si="19"/>
        <v>891.63823642390548</v>
      </c>
    </row>
    <row r="133" spans="1:47" x14ac:dyDescent="0.3">
      <c r="A133" s="1" t="s">
        <v>204</v>
      </c>
      <c r="B133" s="1" t="s">
        <v>205</v>
      </c>
      <c r="C133" s="1" t="s">
        <v>142</v>
      </c>
      <c r="D133" s="1" t="s">
        <v>79</v>
      </c>
      <c r="E133" s="1" t="s">
        <v>57</v>
      </c>
      <c r="F133" s="1" t="s">
        <v>206</v>
      </c>
      <c r="G133" s="1" t="s">
        <v>52</v>
      </c>
      <c r="H133" s="1" t="s">
        <v>53</v>
      </c>
      <c r="I133" s="2">
        <v>161.24968230799999</v>
      </c>
      <c r="J133" s="2">
        <v>39.380000000000003</v>
      </c>
      <c r="K133" s="2">
        <f t="shared" si="20"/>
        <v>37.47</v>
      </c>
      <c r="L133" s="2">
        <f t="shared" si="21"/>
        <v>1.91</v>
      </c>
      <c r="N133" s="4">
        <v>14.54</v>
      </c>
      <c r="O133" s="5">
        <v>36068.287499999999</v>
      </c>
      <c r="P133" s="6">
        <v>19.399999999999999</v>
      </c>
      <c r="Q133" s="5">
        <v>37990.050000000003</v>
      </c>
      <c r="R133" s="7">
        <v>3.4</v>
      </c>
      <c r="S133" s="5">
        <v>3397.45</v>
      </c>
      <c r="AB133" s="10">
        <v>0.13</v>
      </c>
      <c r="AC133" s="5">
        <v>14.029925</v>
      </c>
      <c r="AK133" s="32"/>
      <c r="AL133" s="33" t="str">
        <f t="shared" si="16"/>
        <v/>
      </c>
      <c r="AM133" s="32">
        <v>0.5</v>
      </c>
      <c r="AN133" s="33">
        <f t="shared" si="17"/>
        <v>2773</v>
      </c>
      <c r="AO133" s="34"/>
      <c r="AP133" s="33" t="str">
        <f t="shared" si="18"/>
        <v/>
      </c>
      <c r="AQ133" s="34">
        <v>1.41</v>
      </c>
      <c r="AS133" s="5">
        <f t="shared" si="22"/>
        <v>77469.817424999987</v>
      </c>
      <c r="AT133" s="11">
        <f t="shared" si="23"/>
        <v>1.0275383629456765</v>
      </c>
      <c r="AU133" s="5">
        <f t="shared" si="19"/>
        <v>1027.5383629456765</v>
      </c>
    </row>
    <row r="134" spans="1:47" x14ac:dyDescent="0.3">
      <c r="A134" s="1" t="s">
        <v>204</v>
      </c>
      <c r="B134" s="1" t="s">
        <v>205</v>
      </c>
      <c r="C134" s="1" t="s">
        <v>142</v>
      </c>
      <c r="D134" s="1" t="s">
        <v>79</v>
      </c>
      <c r="E134" s="1" t="s">
        <v>58</v>
      </c>
      <c r="F134" s="1" t="s">
        <v>206</v>
      </c>
      <c r="G134" s="1" t="s">
        <v>52</v>
      </c>
      <c r="H134" s="1" t="s">
        <v>53</v>
      </c>
      <c r="I134" s="2">
        <v>161.24968230799999</v>
      </c>
      <c r="J134" s="2">
        <v>40.42</v>
      </c>
      <c r="K134" s="2">
        <f t="shared" si="20"/>
        <v>40</v>
      </c>
      <c r="L134" s="2">
        <f t="shared" si="21"/>
        <v>0</v>
      </c>
      <c r="P134" s="6">
        <v>22.6</v>
      </c>
      <c r="Q134" s="5">
        <v>44256.45</v>
      </c>
      <c r="R134" s="7">
        <v>17.399999999999999</v>
      </c>
      <c r="S134" s="5">
        <v>17386.95</v>
      </c>
      <c r="AK134" s="32"/>
      <c r="AL134" s="33" t="str">
        <f t="shared" si="16"/>
        <v/>
      </c>
      <c r="AM134" s="32"/>
      <c r="AN134" s="33" t="str">
        <f t="shared" si="17"/>
        <v/>
      </c>
      <c r="AO134" s="34"/>
      <c r="AP134" s="33" t="str">
        <f t="shared" si="18"/>
        <v/>
      </c>
      <c r="AQ134" s="34"/>
      <c r="AS134" s="5">
        <f t="shared" si="22"/>
        <v>61643.399999999994</v>
      </c>
      <c r="AT134" s="11">
        <f t="shared" si="23"/>
        <v>0.81762111268336346</v>
      </c>
      <c r="AU134" s="5">
        <f t="shared" si="19"/>
        <v>817.62111268336344</v>
      </c>
    </row>
    <row r="135" spans="1:47" x14ac:dyDescent="0.3">
      <c r="A135" s="1" t="s">
        <v>207</v>
      </c>
      <c r="B135" s="1" t="s">
        <v>208</v>
      </c>
      <c r="C135" s="1" t="s">
        <v>209</v>
      </c>
      <c r="D135" s="1" t="s">
        <v>113</v>
      </c>
      <c r="E135" s="1" t="s">
        <v>60</v>
      </c>
      <c r="F135" s="1" t="s">
        <v>206</v>
      </c>
      <c r="G135" s="1" t="s">
        <v>52</v>
      </c>
      <c r="H135" s="1" t="s">
        <v>53</v>
      </c>
      <c r="I135" s="2">
        <v>2.9902411785399998</v>
      </c>
      <c r="J135" s="2">
        <v>2.72</v>
      </c>
      <c r="K135" s="2">
        <f t="shared" si="20"/>
        <v>2.72</v>
      </c>
      <c r="L135" s="2">
        <f t="shared" si="21"/>
        <v>0</v>
      </c>
      <c r="Z135" s="9">
        <v>1.84</v>
      </c>
      <c r="AA135" s="5">
        <v>220.63759999999999</v>
      </c>
      <c r="AB135" s="10">
        <v>0.88</v>
      </c>
      <c r="AC135" s="5">
        <v>94.971800000000002</v>
      </c>
      <c r="AK135" s="32"/>
      <c r="AL135" s="33" t="str">
        <f t="shared" si="16"/>
        <v/>
      </c>
      <c r="AM135" s="32"/>
      <c r="AN135" s="33" t="str">
        <f t="shared" si="17"/>
        <v/>
      </c>
      <c r="AO135" s="34"/>
      <c r="AP135" s="33" t="str">
        <f t="shared" si="18"/>
        <v/>
      </c>
      <c r="AQ135" s="34"/>
      <c r="AS135" s="5">
        <f t="shared" si="22"/>
        <v>315.60939999999999</v>
      </c>
      <c r="AT135" s="11">
        <f t="shared" si="23"/>
        <v>4.1861563249484743E-3</v>
      </c>
      <c r="AU135" s="5">
        <f t="shared" si="19"/>
        <v>4.1861563249484739</v>
      </c>
    </row>
    <row r="136" spans="1:47" x14ac:dyDescent="0.3">
      <c r="A136" s="1" t="s">
        <v>210</v>
      </c>
      <c r="B136" s="1" t="s">
        <v>211</v>
      </c>
      <c r="C136" s="1" t="s">
        <v>212</v>
      </c>
      <c r="D136" s="1" t="s">
        <v>79</v>
      </c>
      <c r="E136" s="1" t="s">
        <v>54</v>
      </c>
      <c r="F136" s="1" t="s">
        <v>206</v>
      </c>
      <c r="G136" s="1" t="s">
        <v>52</v>
      </c>
      <c r="H136" s="1" t="s">
        <v>53</v>
      </c>
      <c r="I136" s="2">
        <v>3.5750146643799998</v>
      </c>
      <c r="J136" s="2">
        <v>3.58</v>
      </c>
      <c r="K136" s="2">
        <f t="shared" si="20"/>
        <v>3.58</v>
      </c>
      <c r="L136" s="2">
        <f t="shared" si="21"/>
        <v>0</v>
      </c>
      <c r="R136" s="7">
        <v>0.22</v>
      </c>
      <c r="S136" s="5">
        <v>219.83500000000001</v>
      </c>
      <c r="Z136" s="9">
        <v>1.45</v>
      </c>
      <c r="AA136" s="5">
        <v>173.86949999999999</v>
      </c>
      <c r="AB136" s="10">
        <v>1.91</v>
      </c>
      <c r="AC136" s="5">
        <v>206.13197500000001</v>
      </c>
      <c r="AK136" s="32"/>
      <c r="AL136" s="33" t="str">
        <f t="shared" si="16"/>
        <v/>
      </c>
      <c r="AM136" s="32"/>
      <c r="AN136" s="33" t="str">
        <f t="shared" si="17"/>
        <v/>
      </c>
      <c r="AO136" s="34"/>
      <c r="AP136" s="33" t="str">
        <f t="shared" si="18"/>
        <v/>
      </c>
      <c r="AQ136" s="34"/>
      <c r="AS136" s="5">
        <f t="shared" si="22"/>
        <v>599.83647500000006</v>
      </c>
      <c r="AT136" s="11">
        <f t="shared" si="23"/>
        <v>7.9560661176633126E-3</v>
      </c>
      <c r="AU136" s="5">
        <f t="shared" si="19"/>
        <v>7.9560661176633127</v>
      </c>
    </row>
    <row r="137" spans="1:47" x14ac:dyDescent="0.3">
      <c r="A137" s="1" t="s">
        <v>213</v>
      </c>
      <c r="B137" s="1" t="s">
        <v>82</v>
      </c>
      <c r="C137" s="1" t="s">
        <v>83</v>
      </c>
      <c r="D137" s="1" t="s">
        <v>79</v>
      </c>
      <c r="E137" s="1" t="s">
        <v>71</v>
      </c>
      <c r="F137" s="1" t="s">
        <v>206</v>
      </c>
      <c r="G137" s="1" t="s">
        <v>52</v>
      </c>
      <c r="H137" s="1" t="s">
        <v>53</v>
      </c>
      <c r="I137" s="2">
        <v>157.78632335</v>
      </c>
      <c r="J137" s="2">
        <v>37.33</v>
      </c>
      <c r="K137" s="2">
        <f t="shared" si="20"/>
        <v>37.33</v>
      </c>
      <c r="L137" s="2">
        <f t="shared" si="21"/>
        <v>0</v>
      </c>
      <c r="R137" s="7">
        <v>37.33</v>
      </c>
      <c r="S137" s="5">
        <v>37302.002500000002</v>
      </c>
      <c r="AK137" s="32"/>
      <c r="AL137" s="33" t="str">
        <f t="shared" si="16"/>
        <v/>
      </c>
      <c r="AM137" s="32"/>
      <c r="AN137" s="33" t="str">
        <f t="shared" si="17"/>
        <v/>
      </c>
      <c r="AO137" s="34"/>
      <c r="AP137" s="33" t="str">
        <f t="shared" si="18"/>
        <v/>
      </c>
      <c r="AQ137" s="34"/>
      <c r="AS137" s="5">
        <f t="shared" si="22"/>
        <v>37302.002500000002</v>
      </c>
      <c r="AT137" s="11">
        <f t="shared" si="23"/>
        <v>0.49476350735630437</v>
      </c>
      <c r="AU137" s="5">
        <f t="shared" si="19"/>
        <v>494.76350735630433</v>
      </c>
    </row>
    <row r="138" spans="1:47" x14ac:dyDescent="0.3">
      <c r="A138" s="1" t="s">
        <v>213</v>
      </c>
      <c r="B138" s="1" t="s">
        <v>82</v>
      </c>
      <c r="C138" s="1" t="s">
        <v>83</v>
      </c>
      <c r="D138" s="1" t="s">
        <v>79</v>
      </c>
      <c r="E138" s="1" t="s">
        <v>72</v>
      </c>
      <c r="F138" s="1" t="s">
        <v>206</v>
      </c>
      <c r="G138" s="1" t="s">
        <v>52</v>
      </c>
      <c r="H138" s="1" t="s">
        <v>53</v>
      </c>
      <c r="I138" s="2">
        <v>157.78632335</v>
      </c>
      <c r="J138" s="2">
        <v>39.31</v>
      </c>
      <c r="K138" s="2">
        <f t="shared" si="20"/>
        <v>39.309999999999995</v>
      </c>
      <c r="L138" s="2">
        <f t="shared" si="21"/>
        <v>0</v>
      </c>
      <c r="P138" s="6">
        <v>32.26</v>
      </c>
      <c r="Q138" s="5">
        <v>63173.144999999997</v>
      </c>
      <c r="R138" s="7">
        <v>7.05</v>
      </c>
      <c r="S138" s="5">
        <v>7044.7124999999996</v>
      </c>
      <c r="AK138" s="32"/>
      <c r="AL138" s="33" t="str">
        <f t="shared" si="16"/>
        <v/>
      </c>
      <c r="AM138" s="32"/>
      <c r="AN138" s="33" t="str">
        <f t="shared" si="17"/>
        <v/>
      </c>
      <c r="AO138" s="34"/>
      <c r="AP138" s="33" t="str">
        <f t="shared" si="18"/>
        <v/>
      </c>
      <c r="AQ138" s="34"/>
      <c r="AS138" s="5">
        <f t="shared" si="22"/>
        <v>70217.857499999998</v>
      </c>
      <c r="AT138" s="11">
        <f t="shared" si="23"/>
        <v>0.93135035996378956</v>
      </c>
      <c r="AU138" s="5">
        <f t="shared" si="19"/>
        <v>931.35035996378951</v>
      </c>
    </row>
    <row r="139" spans="1:47" x14ac:dyDescent="0.3">
      <c r="A139" s="1" t="s">
        <v>213</v>
      </c>
      <c r="B139" s="1" t="s">
        <v>82</v>
      </c>
      <c r="C139" s="1" t="s">
        <v>83</v>
      </c>
      <c r="D139" s="1" t="s">
        <v>79</v>
      </c>
      <c r="E139" s="1" t="s">
        <v>55</v>
      </c>
      <c r="F139" s="1" t="s">
        <v>206</v>
      </c>
      <c r="G139" s="1" t="s">
        <v>52</v>
      </c>
      <c r="H139" s="1" t="s">
        <v>53</v>
      </c>
      <c r="I139" s="2">
        <v>157.78632335</v>
      </c>
      <c r="J139" s="2">
        <v>40.380000000000003</v>
      </c>
      <c r="K139" s="2">
        <f t="shared" si="20"/>
        <v>40</v>
      </c>
      <c r="L139" s="2">
        <f t="shared" si="21"/>
        <v>0</v>
      </c>
      <c r="P139" s="6">
        <v>0.14000000000000001</v>
      </c>
      <c r="Q139" s="5">
        <v>274.15499999999997</v>
      </c>
      <c r="R139" s="7">
        <v>35.86</v>
      </c>
      <c r="S139" s="5">
        <v>35833.105000000003</v>
      </c>
      <c r="T139" s="8">
        <v>4</v>
      </c>
      <c r="U139" s="5">
        <v>1199.0999999999999</v>
      </c>
      <c r="AK139" s="32"/>
      <c r="AL139" s="33" t="str">
        <f t="shared" si="16"/>
        <v/>
      </c>
      <c r="AM139" s="32"/>
      <c r="AN139" s="33" t="str">
        <f t="shared" si="17"/>
        <v/>
      </c>
      <c r="AO139" s="34"/>
      <c r="AP139" s="33" t="str">
        <f t="shared" si="18"/>
        <v/>
      </c>
      <c r="AQ139" s="34"/>
      <c r="AS139" s="5">
        <f t="shared" si="22"/>
        <v>37306.36</v>
      </c>
      <c r="AT139" s="11">
        <f t="shared" si="23"/>
        <v>0.49482130403848795</v>
      </c>
      <c r="AU139" s="5">
        <f t="shared" si="19"/>
        <v>494.82130403848794</v>
      </c>
    </row>
    <row r="140" spans="1:47" x14ac:dyDescent="0.3">
      <c r="A140" s="1" t="s">
        <v>213</v>
      </c>
      <c r="B140" s="1" t="s">
        <v>82</v>
      </c>
      <c r="C140" s="1" t="s">
        <v>83</v>
      </c>
      <c r="D140" s="1" t="s">
        <v>79</v>
      </c>
      <c r="E140" s="1" t="s">
        <v>54</v>
      </c>
      <c r="F140" s="1" t="s">
        <v>206</v>
      </c>
      <c r="G140" s="1" t="s">
        <v>52</v>
      </c>
      <c r="H140" s="1" t="s">
        <v>53</v>
      </c>
      <c r="I140" s="2">
        <v>157.78632335</v>
      </c>
      <c r="J140" s="2">
        <v>34.76</v>
      </c>
      <c r="K140" s="2">
        <f t="shared" si="20"/>
        <v>34.75</v>
      </c>
      <c r="L140" s="2">
        <f t="shared" si="21"/>
        <v>0</v>
      </c>
      <c r="R140" s="7">
        <v>27.46</v>
      </c>
      <c r="S140" s="5">
        <v>27439.404999999999</v>
      </c>
      <c r="T140" s="8">
        <v>5.8</v>
      </c>
      <c r="U140" s="5">
        <v>1738.6949999999999</v>
      </c>
      <c r="Z140" s="9">
        <v>1.07</v>
      </c>
      <c r="AA140" s="5">
        <v>128.30369999999999</v>
      </c>
      <c r="AB140" s="10">
        <v>0.42</v>
      </c>
      <c r="AC140" s="5">
        <v>45.327449999999999</v>
      </c>
      <c r="AK140" s="32"/>
      <c r="AL140" s="33" t="str">
        <f t="shared" si="16"/>
        <v/>
      </c>
      <c r="AM140" s="32"/>
      <c r="AN140" s="33" t="str">
        <f t="shared" si="17"/>
        <v/>
      </c>
      <c r="AO140" s="34"/>
      <c r="AP140" s="33" t="str">
        <f t="shared" si="18"/>
        <v/>
      </c>
      <c r="AQ140" s="34"/>
      <c r="AS140" s="5">
        <f t="shared" si="22"/>
        <v>29351.73115</v>
      </c>
      <c r="AT140" s="11">
        <f t="shared" si="23"/>
        <v>0.38931329358935335</v>
      </c>
      <c r="AU140" s="5">
        <f t="shared" si="19"/>
        <v>389.31329358935335</v>
      </c>
    </row>
    <row r="141" spans="1:47" x14ac:dyDescent="0.3">
      <c r="A141" s="1" t="s">
        <v>214</v>
      </c>
      <c r="B141" s="1" t="s">
        <v>215</v>
      </c>
      <c r="C141" s="1" t="s">
        <v>216</v>
      </c>
      <c r="D141" s="1" t="s">
        <v>79</v>
      </c>
      <c r="E141" s="1" t="s">
        <v>50</v>
      </c>
      <c r="F141" s="1" t="s">
        <v>206</v>
      </c>
      <c r="G141" s="1" t="s">
        <v>52</v>
      </c>
      <c r="H141" s="1" t="s">
        <v>53</v>
      </c>
      <c r="I141" s="2">
        <v>161.751840687</v>
      </c>
      <c r="J141" s="2">
        <v>38.4</v>
      </c>
      <c r="K141" s="2">
        <f t="shared" si="20"/>
        <v>38.409999999999997</v>
      </c>
      <c r="L141" s="2">
        <f t="shared" si="21"/>
        <v>0</v>
      </c>
      <c r="R141" s="7">
        <v>37.94</v>
      </c>
      <c r="S141" s="5">
        <v>37911.544999999998</v>
      </c>
      <c r="T141" s="8">
        <v>0.47</v>
      </c>
      <c r="U141" s="5">
        <v>140.89425</v>
      </c>
      <c r="AK141" s="32"/>
      <c r="AL141" s="33" t="str">
        <f t="shared" si="16"/>
        <v/>
      </c>
      <c r="AM141" s="32"/>
      <c r="AN141" s="33" t="str">
        <f t="shared" si="17"/>
        <v/>
      </c>
      <c r="AO141" s="34"/>
      <c r="AP141" s="33" t="str">
        <f t="shared" si="18"/>
        <v/>
      </c>
      <c r="AQ141" s="34"/>
      <c r="AS141" s="5">
        <f t="shared" si="22"/>
        <v>38052.439249999996</v>
      </c>
      <c r="AT141" s="11">
        <f t="shared" si="23"/>
        <v>0.50471709412363852</v>
      </c>
      <c r="AU141" s="5">
        <f t="shared" si="19"/>
        <v>504.7170941236385</v>
      </c>
    </row>
    <row r="142" spans="1:47" x14ac:dyDescent="0.3">
      <c r="A142" s="1" t="s">
        <v>214</v>
      </c>
      <c r="B142" s="1" t="s">
        <v>215</v>
      </c>
      <c r="C142" s="1" t="s">
        <v>216</v>
      </c>
      <c r="D142" s="1" t="s">
        <v>79</v>
      </c>
      <c r="E142" s="1" t="s">
        <v>61</v>
      </c>
      <c r="F142" s="1" t="s">
        <v>206</v>
      </c>
      <c r="G142" s="1" t="s">
        <v>52</v>
      </c>
      <c r="H142" s="1" t="s">
        <v>53</v>
      </c>
      <c r="I142" s="2">
        <v>161.751840687</v>
      </c>
      <c r="J142" s="2">
        <v>40.409999999999997</v>
      </c>
      <c r="K142" s="2">
        <f t="shared" si="20"/>
        <v>40</v>
      </c>
      <c r="L142" s="2">
        <f t="shared" si="21"/>
        <v>0</v>
      </c>
      <c r="R142" s="7">
        <v>40</v>
      </c>
      <c r="S142" s="5">
        <v>39970</v>
      </c>
      <c r="AK142" s="32"/>
      <c r="AL142" s="33" t="str">
        <f t="shared" si="16"/>
        <v/>
      </c>
      <c r="AM142" s="32"/>
      <c r="AN142" s="33" t="str">
        <f t="shared" si="17"/>
        <v/>
      </c>
      <c r="AO142" s="34"/>
      <c r="AP142" s="33" t="str">
        <f t="shared" si="18"/>
        <v/>
      </c>
      <c r="AQ142" s="34"/>
      <c r="AS142" s="5">
        <f t="shared" si="22"/>
        <v>39970</v>
      </c>
      <c r="AT142" s="11">
        <f t="shared" si="23"/>
        <v>0.53015109280075468</v>
      </c>
      <c r="AU142" s="5">
        <f t="shared" si="19"/>
        <v>530.15109280075467</v>
      </c>
    </row>
    <row r="143" spans="1:47" x14ac:dyDescent="0.3">
      <c r="A143" s="1" t="s">
        <v>214</v>
      </c>
      <c r="B143" s="1" t="s">
        <v>215</v>
      </c>
      <c r="C143" s="1" t="s">
        <v>216</v>
      </c>
      <c r="D143" s="1" t="s">
        <v>79</v>
      </c>
      <c r="E143" s="1" t="s">
        <v>69</v>
      </c>
      <c r="F143" s="1" t="s">
        <v>206</v>
      </c>
      <c r="G143" s="1" t="s">
        <v>52</v>
      </c>
      <c r="H143" s="1" t="s">
        <v>53</v>
      </c>
      <c r="I143" s="2">
        <v>161.751840687</v>
      </c>
      <c r="J143" s="2">
        <v>38.42</v>
      </c>
      <c r="K143" s="2">
        <f t="shared" si="20"/>
        <v>38.410000000000004</v>
      </c>
      <c r="L143" s="2">
        <f t="shared" si="21"/>
        <v>0</v>
      </c>
      <c r="R143" s="7">
        <v>35.590000000000003</v>
      </c>
      <c r="S143" s="5">
        <v>35563.307500000003</v>
      </c>
      <c r="T143" s="8">
        <v>2.82</v>
      </c>
      <c r="U143" s="5">
        <v>845.3655</v>
      </c>
      <c r="AK143" s="32"/>
      <c r="AL143" s="33" t="str">
        <f t="shared" si="16"/>
        <v/>
      </c>
      <c r="AM143" s="32"/>
      <c r="AN143" s="33" t="str">
        <f t="shared" si="17"/>
        <v/>
      </c>
      <c r="AO143" s="34"/>
      <c r="AP143" s="33" t="str">
        <f t="shared" si="18"/>
        <v/>
      </c>
      <c r="AQ143" s="34"/>
      <c r="AS143" s="5">
        <f t="shared" si="22"/>
        <v>36408.673000000003</v>
      </c>
      <c r="AT143" s="11">
        <f t="shared" si="23"/>
        <v>0.4829146304322075</v>
      </c>
      <c r="AU143" s="5">
        <f t="shared" si="19"/>
        <v>482.9146304322075</v>
      </c>
    </row>
    <row r="144" spans="1:47" x14ac:dyDescent="0.3">
      <c r="A144" s="1" t="s">
        <v>214</v>
      </c>
      <c r="B144" s="1" t="s">
        <v>215</v>
      </c>
      <c r="C144" s="1" t="s">
        <v>216</v>
      </c>
      <c r="D144" s="1" t="s">
        <v>79</v>
      </c>
      <c r="E144" s="1" t="s">
        <v>63</v>
      </c>
      <c r="F144" s="1" t="s">
        <v>206</v>
      </c>
      <c r="G144" s="1" t="s">
        <v>52</v>
      </c>
      <c r="H144" s="1" t="s">
        <v>53</v>
      </c>
      <c r="I144" s="2">
        <v>161.751840687</v>
      </c>
      <c r="J144" s="2">
        <v>36.54</v>
      </c>
      <c r="K144" s="2">
        <f t="shared" si="20"/>
        <v>36.550000000000004</v>
      </c>
      <c r="L144" s="2">
        <f t="shared" si="21"/>
        <v>0</v>
      </c>
      <c r="R144" s="7">
        <v>17.59</v>
      </c>
      <c r="S144" s="5">
        <v>17576.807499999999</v>
      </c>
      <c r="T144" s="8">
        <v>14.11</v>
      </c>
      <c r="U144" s="5">
        <v>4229.8252499999999</v>
      </c>
      <c r="Z144" s="9">
        <v>3.11</v>
      </c>
      <c r="AA144" s="5">
        <v>372.92009999999999</v>
      </c>
      <c r="AB144" s="10">
        <v>1.74</v>
      </c>
      <c r="AC144" s="5">
        <v>187.78514999999999</v>
      </c>
      <c r="AK144" s="32"/>
      <c r="AL144" s="33" t="str">
        <f t="shared" si="16"/>
        <v/>
      </c>
      <c r="AM144" s="32"/>
      <c r="AN144" s="33" t="str">
        <f t="shared" si="17"/>
        <v/>
      </c>
      <c r="AO144" s="34"/>
      <c r="AP144" s="33" t="str">
        <f t="shared" si="18"/>
        <v/>
      </c>
      <c r="AQ144" s="34"/>
      <c r="AS144" s="5">
        <f t="shared" si="22"/>
        <v>22367.337999999996</v>
      </c>
      <c r="AT144" s="11">
        <f t="shared" si="23"/>
        <v>0.29667422276066663</v>
      </c>
      <c r="AU144" s="5">
        <f t="shared" si="19"/>
        <v>296.67422276066662</v>
      </c>
    </row>
    <row r="145" spans="1:47" x14ac:dyDescent="0.3">
      <c r="A145" s="1" t="s">
        <v>217</v>
      </c>
      <c r="B145" s="1" t="s">
        <v>179</v>
      </c>
      <c r="C145" s="1" t="s">
        <v>180</v>
      </c>
      <c r="D145" s="1" t="s">
        <v>113</v>
      </c>
      <c r="E145" s="1" t="s">
        <v>59</v>
      </c>
      <c r="F145" s="1" t="s">
        <v>206</v>
      </c>
      <c r="G145" s="1" t="s">
        <v>52</v>
      </c>
      <c r="H145" s="1" t="s">
        <v>53</v>
      </c>
      <c r="I145" s="2">
        <v>155.50660039799999</v>
      </c>
      <c r="J145" s="2">
        <v>40.51</v>
      </c>
      <c r="K145" s="2">
        <f t="shared" si="20"/>
        <v>39.989999999999995</v>
      </c>
      <c r="L145" s="2">
        <f t="shared" si="21"/>
        <v>0</v>
      </c>
      <c r="N145" s="4">
        <v>0.38</v>
      </c>
      <c r="O145" s="5">
        <v>942.63750000000005</v>
      </c>
      <c r="P145" s="6">
        <v>22.24</v>
      </c>
      <c r="Q145" s="5">
        <v>43551.48</v>
      </c>
      <c r="R145" s="7">
        <v>17.37</v>
      </c>
      <c r="S145" s="5">
        <v>17356.9725</v>
      </c>
      <c r="AK145" s="32"/>
      <c r="AL145" s="33" t="str">
        <f t="shared" si="16"/>
        <v/>
      </c>
      <c r="AM145" s="32"/>
      <c r="AN145" s="33" t="str">
        <f t="shared" si="17"/>
        <v/>
      </c>
      <c r="AO145" s="34"/>
      <c r="AP145" s="33" t="str">
        <f t="shared" si="18"/>
        <v/>
      </c>
      <c r="AQ145" s="34"/>
      <c r="AS145" s="5">
        <f t="shared" si="22"/>
        <v>61851.09</v>
      </c>
      <c r="AT145" s="11">
        <f t="shared" si="23"/>
        <v>0.82037585575225991</v>
      </c>
      <c r="AU145" s="5">
        <f t="shared" si="19"/>
        <v>820.37585575225989</v>
      </c>
    </row>
    <row r="146" spans="1:47" x14ac:dyDescent="0.3">
      <c r="A146" s="1" t="s">
        <v>217</v>
      </c>
      <c r="B146" s="1" t="s">
        <v>179</v>
      </c>
      <c r="C146" s="1" t="s">
        <v>180</v>
      </c>
      <c r="D146" s="1" t="s">
        <v>113</v>
      </c>
      <c r="E146" s="1" t="s">
        <v>60</v>
      </c>
      <c r="F146" s="1" t="s">
        <v>206</v>
      </c>
      <c r="G146" s="1" t="s">
        <v>52</v>
      </c>
      <c r="H146" s="1" t="s">
        <v>53</v>
      </c>
      <c r="I146" s="2">
        <v>155.50660039799999</v>
      </c>
      <c r="J146" s="2">
        <v>36.770000000000003</v>
      </c>
      <c r="K146" s="2">
        <f t="shared" si="20"/>
        <v>33.5</v>
      </c>
      <c r="L146" s="2">
        <f t="shared" si="21"/>
        <v>3.27</v>
      </c>
      <c r="N146" s="4">
        <v>1.68</v>
      </c>
      <c r="O146" s="5">
        <v>4167.45</v>
      </c>
      <c r="P146" s="6">
        <v>25.83</v>
      </c>
      <c r="Q146" s="5">
        <v>50581.599999999999</v>
      </c>
      <c r="R146" s="7">
        <v>3.75</v>
      </c>
      <c r="S146" s="5">
        <v>3747.1875</v>
      </c>
      <c r="T146" s="8">
        <v>0.16</v>
      </c>
      <c r="U146" s="5">
        <v>47.964000000000013</v>
      </c>
      <c r="Z146" s="9">
        <v>0.3</v>
      </c>
      <c r="AA146" s="5">
        <v>35.972999999999999</v>
      </c>
      <c r="AB146" s="10">
        <v>1.78</v>
      </c>
      <c r="AC146" s="5">
        <v>192.10204999999999</v>
      </c>
      <c r="AK146" s="32"/>
      <c r="AL146" s="33" t="str">
        <f t="shared" si="16"/>
        <v/>
      </c>
      <c r="AM146" s="32">
        <v>1.29</v>
      </c>
      <c r="AN146" s="33">
        <f t="shared" si="17"/>
        <v>7154.34</v>
      </c>
      <c r="AO146" s="34"/>
      <c r="AP146" s="33" t="str">
        <f t="shared" si="18"/>
        <v/>
      </c>
      <c r="AQ146" s="34">
        <v>1.98</v>
      </c>
      <c r="AS146" s="5">
        <f t="shared" si="22"/>
        <v>58772.276549999995</v>
      </c>
      <c r="AT146" s="11">
        <f t="shared" si="23"/>
        <v>0.7795393204746226</v>
      </c>
      <c r="AU146" s="5">
        <f t="shared" si="19"/>
        <v>779.53932047462263</v>
      </c>
    </row>
    <row r="147" spans="1:47" x14ac:dyDescent="0.3">
      <c r="A147" s="1" t="s">
        <v>217</v>
      </c>
      <c r="B147" s="1" t="s">
        <v>179</v>
      </c>
      <c r="C147" s="1" t="s">
        <v>180</v>
      </c>
      <c r="D147" s="1" t="s">
        <v>113</v>
      </c>
      <c r="E147" s="1" t="s">
        <v>66</v>
      </c>
      <c r="F147" s="1" t="s">
        <v>206</v>
      </c>
      <c r="G147" s="1" t="s">
        <v>52</v>
      </c>
      <c r="H147" s="1" t="s">
        <v>53</v>
      </c>
      <c r="I147" s="2">
        <v>155.50660039799999</v>
      </c>
      <c r="J147" s="2">
        <v>37.590000000000003</v>
      </c>
      <c r="K147" s="2">
        <f t="shared" si="20"/>
        <v>35.130000000000003</v>
      </c>
      <c r="L147" s="2">
        <f t="shared" si="21"/>
        <v>2.46</v>
      </c>
      <c r="N147" s="4">
        <v>4.55</v>
      </c>
      <c r="O147" s="5">
        <v>11286.84375</v>
      </c>
      <c r="P147" s="6">
        <v>25.97</v>
      </c>
      <c r="Q147" s="5">
        <v>50855.752500000002</v>
      </c>
      <c r="R147" s="7">
        <v>3.12</v>
      </c>
      <c r="S147" s="5">
        <v>3117.66</v>
      </c>
      <c r="AB147" s="10">
        <v>1.49</v>
      </c>
      <c r="AC147" s="5">
        <v>160.80452500000001</v>
      </c>
      <c r="AK147" s="32"/>
      <c r="AL147" s="33" t="str">
        <f t="shared" si="16"/>
        <v/>
      </c>
      <c r="AM147" s="32">
        <v>0.98</v>
      </c>
      <c r="AN147" s="33">
        <f t="shared" si="17"/>
        <v>5435.08</v>
      </c>
      <c r="AO147" s="34"/>
      <c r="AP147" s="33" t="str">
        <f t="shared" si="18"/>
        <v/>
      </c>
      <c r="AQ147" s="34">
        <v>1.48</v>
      </c>
      <c r="AS147" s="5">
        <f t="shared" si="22"/>
        <v>65421.060775000005</v>
      </c>
      <c r="AT147" s="11">
        <f t="shared" si="23"/>
        <v>0.8677269667763533</v>
      </c>
      <c r="AU147" s="5">
        <f t="shared" si="19"/>
        <v>867.72696677635338</v>
      </c>
    </row>
    <row r="148" spans="1:47" x14ac:dyDescent="0.3">
      <c r="A148" s="1" t="s">
        <v>217</v>
      </c>
      <c r="B148" s="1" t="s">
        <v>179</v>
      </c>
      <c r="C148" s="1" t="s">
        <v>180</v>
      </c>
      <c r="D148" s="1" t="s">
        <v>113</v>
      </c>
      <c r="E148" s="1" t="s">
        <v>68</v>
      </c>
      <c r="F148" s="1" t="s">
        <v>206</v>
      </c>
      <c r="G148" s="1" t="s">
        <v>52</v>
      </c>
      <c r="H148" s="1" t="s">
        <v>53</v>
      </c>
      <c r="I148" s="2">
        <v>155.50660039799999</v>
      </c>
      <c r="J148" s="2">
        <v>34.9</v>
      </c>
      <c r="K148" s="2">
        <f t="shared" si="20"/>
        <v>34.89</v>
      </c>
      <c r="L148" s="2">
        <f t="shared" si="21"/>
        <v>0</v>
      </c>
      <c r="N148" s="4">
        <v>1.73</v>
      </c>
      <c r="O148" s="5">
        <v>4291.4812499999998</v>
      </c>
      <c r="P148" s="6">
        <v>7.69</v>
      </c>
      <c r="Q148" s="5">
        <v>15058.942499999999</v>
      </c>
      <c r="R148" s="7">
        <v>14.38</v>
      </c>
      <c r="S148" s="5">
        <v>14369.215</v>
      </c>
      <c r="T148" s="8">
        <v>9.77</v>
      </c>
      <c r="U148" s="5">
        <v>2928.8017500000001</v>
      </c>
      <c r="Z148" s="9">
        <v>0.69</v>
      </c>
      <c r="AA148" s="5">
        <v>82.737899999999996</v>
      </c>
      <c r="AB148" s="10">
        <v>0.63</v>
      </c>
      <c r="AC148" s="5">
        <v>67.991174999999998</v>
      </c>
      <c r="AK148" s="32"/>
      <c r="AL148" s="33" t="str">
        <f t="shared" si="16"/>
        <v/>
      </c>
      <c r="AM148" s="32"/>
      <c r="AN148" s="33" t="str">
        <f t="shared" si="17"/>
        <v/>
      </c>
      <c r="AO148" s="34"/>
      <c r="AP148" s="33" t="str">
        <f t="shared" si="18"/>
        <v/>
      </c>
      <c r="AQ148" s="34"/>
      <c r="AS148" s="5">
        <f t="shared" si="22"/>
        <v>36799.169575</v>
      </c>
      <c r="AT148" s="11">
        <f t="shared" si="23"/>
        <v>0.48809406966090901</v>
      </c>
      <c r="AU148" s="5">
        <f t="shared" si="19"/>
        <v>488.09406966090899</v>
      </c>
    </row>
    <row r="149" spans="1:47" x14ac:dyDescent="0.3">
      <c r="A149" s="1" t="s">
        <v>218</v>
      </c>
      <c r="B149" s="1" t="s">
        <v>219</v>
      </c>
      <c r="C149" s="1" t="s">
        <v>220</v>
      </c>
      <c r="D149" s="1" t="s">
        <v>79</v>
      </c>
      <c r="E149" s="1" t="s">
        <v>68</v>
      </c>
      <c r="F149" s="1" t="s">
        <v>206</v>
      </c>
      <c r="G149" s="1" t="s">
        <v>52</v>
      </c>
      <c r="H149" s="1" t="s">
        <v>53</v>
      </c>
      <c r="I149" s="2">
        <v>3.5818655237399999</v>
      </c>
      <c r="J149" s="2">
        <v>3.58</v>
      </c>
      <c r="K149" s="2">
        <f t="shared" si="20"/>
        <v>3.59</v>
      </c>
      <c r="L149" s="2">
        <f t="shared" si="21"/>
        <v>0</v>
      </c>
      <c r="Z149" s="9">
        <v>0.79</v>
      </c>
      <c r="AA149" s="5">
        <v>94.728899999999996</v>
      </c>
      <c r="AB149" s="10">
        <v>2.8</v>
      </c>
      <c r="AC149" s="5">
        <v>302.18299999999999</v>
      </c>
      <c r="AK149" s="32"/>
      <c r="AL149" s="33" t="str">
        <f t="shared" si="16"/>
        <v/>
      </c>
      <c r="AM149" s="32"/>
      <c r="AN149" s="33" t="str">
        <f t="shared" si="17"/>
        <v/>
      </c>
      <c r="AO149" s="34"/>
      <c r="AP149" s="33" t="str">
        <f t="shared" si="18"/>
        <v/>
      </c>
      <c r="AQ149" s="34"/>
      <c r="AS149" s="5">
        <f t="shared" si="22"/>
        <v>396.9119</v>
      </c>
      <c r="AT149" s="11">
        <f t="shared" si="23"/>
        <v>5.2645303360176095E-3</v>
      </c>
      <c r="AU149" s="5">
        <f t="shared" si="19"/>
        <v>5.264530336017609</v>
      </c>
    </row>
    <row r="150" spans="1:47" x14ac:dyDescent="0.3">
      <c r="A150" s="1" t="s">
        <v>221</v>
      </c>
      <c r="B150" s="1" t="s">
        <v>222</v>
      </c>
      <c r="C150" s="1" t="s">
        <v>223</v>
      </c>
      <c r="D150" s="1" t="s">
        <v>113</v>
      </c>
      <c r="E150" s="1" t="s">
        <v>73</v>
      </c>
      <c r="F150" s="1" t="s">
        <v>224</v>
      </c>
      <c r="G150" s="1" t="s">
        <v>52</v>
      </c>
      <c r="H150" s="1" t="s">
        <v>53</v>
      </c>
      <c r="I150" s="2">
        <v>160.72716738</v>
      </c>
      <c r="J150" s="2">
        <v>39.22</v>
      </c>
      <c r="K150" s="2">
        <f t="shared" si="20"/>
        <v>0.27</v>
      </c>
      <c r="L150" s="2">
        <f t="shared" si="21"/>
        <v>0</v>
      </c>
      <c r="T150" s="8">
        <v>0.27</v>
      </c>
      <c r="U150" s="5">
        <v>80.939250000000015</v>
      </c>
      <c r="AK150" s="32"/>
      <c r="AL150" s="33" t="str">
        <f t="shared" si="16"/>
        <v/>
      </c>
      <c r="AM150" s="32"/>
      <c r="AN150" s="33" t="str">
        <f t="shared" si="17"/>
        <v/>
      </c>
      <c r="AO150" s="34"/>
      <c r="AP150" s="33" t="str">
        <f t="shared" si="18"/>
        <v/>
      </c>
      <c r="AQ150" s="34"/>
      <c r="AS150" s="5">
        <f t="shared" si="22"/>
        <v>80.939250000000015</v>
      </c>
      <c r="AT150" s="11">
        <f t="shared" si="23"/>
        <v>1.0735559629215284E-3</v>
      </c>
      <c r="AU150" s="5">
        <f t="shared" si="19"/>
        <v>1.0735559629215286</v>
      </c>
    </row>
    <row r="151" spans="1:47" x14ac:dyDescent="0.3">
      <c r="A151" s="1" t="s">
        <v>221</v>
      </c>
      <c r="B151" s="1" t="s">
        <v>222</v>
      </c>
      <c r="C151" s="1" t="s">
        <v>223</v>
      </c>
      <c r="D151" s="1" t="s">
        <v>113</v>
      </c>
      <c r="E151" s="1" t="s">
        <v>74</v>
      </c>
      <c r="F151" s="1" t="s">
        <v>224</v>
      </c>
      <c r="G151" s="1" t="s">
        <v>52</v>
      </c>
      <c r="H151" s="1" t="s">
        <v>53</v>
      </c>
      <c r="I151" s="2">
        <v>160.72716738</v>
      </c>
      <c r="J151" s="2">
        <v>37.380000000000003</v>
      </c>
      <c r="K151" s="2">
        <f t="shared" si="20"/>
        <v>21.240000000000002</v>
      </c>
      <c r="L151" s="2">
        <f t="shared" si="21"/>
        <v>0</v>
      </c>
      <c r="R151" s="7">
        <v>18.850000000000001</v>
      </c>
      <c r="S151" s="5">
        <v>18835.862499999999</v>
      </c>
      <c r="T151" s="8">
        <v>0.63</v>
      </c>
      <c r="U151" s="5">
        <v>188.85825</v>
      </c>
      <c r="AB151" s="10">
        <v>1.76</v>
      </c>
      <c r="AC151" s="5">
        <v>189.9436</v>
      </c>
      <c r="AK151" s="32"/>
      <c r="AL151" s="33" t="str">
        <f t="shared" si="16"/>
        <v/>
      </c>
      <c r="AM151" s="32"/>
      <c r="AN151" s="33" t="str">
        <f t="shared" si="17"/>
        <v/>
      </c>
      <c r="AO151" s="34"/>
      <c r="AP151" s="33" t="str">
        <f t="shared" si="18"/>
        <v/>
      </c>
      <c r="AQ151" s="34"/>
      <c r="AS151" s="5">
        <f t="shared" si="22"/>
        <v>19214.664349999999</v>
      </c>
      <c r="AT151" s="11">
        <f t="shared" si="23"/>
        <v>0.2548580260933751</v>
      </c>
      <c r="AU151" s="5">
        <f t="shared" si="19"/>
        <v>254.85802609337512</v>
      </c>
    </row>
    <row r="152" spans="1:47" x14ac:dyDescent="0.3">
      <c r="A152" s="1" t="s">
        <v>221</v>
      </c>
      <c r="B152" s="1" t="s">
        <v>222</v>
      </c>
      <c r="C152" s="1" t="s">
        <v>223</v>
      </c>
      <c r="D152" s="1" t="s">
        <v>113</v>
      </c>
      <c r="E152" s="1" t="s">
        <v>57</v>
      </c>
      <c r="F152" s="1" t="s">
        <v>224</v>
      </c>
      <c r="G152" s="1" t="s">
        <v>52</v>
      </c>
      <c r="H152" s="1" t="s">
        <v>53</v>
      </c>
      <c r="I152" s="2">
        <v>160.72716738</v>
      </c>
      <c r="J152" s="2">
        <v>38.159999999999997</v>
      </c>
      <c r="K152" s="2">
        <f t="shared" si="20"/>
        <v>33.940000000000005</v>
      </c>
      <c r="L152" s="2">
        <f t="shared" si="21"/>
        <v>4.22</v>
      </c>
      <c r="M152" s="3">
        <v>4.22</v>
      </c>
      <c r="R152" s="7">
        <v>32.92</v>
      </c>
      <c r="S152" s="5">
        <v>32895.31</v>
      </c>
      <c r="T152" s="8">
        <v>1.02</v>
      </c>
      <c r="U152" s="5">
        <v>305.77050000000003</v>
      </c>
      <c r="AK152" s="32"/>
      <c r="AL152" s="33" t="str">
        <f t="shared" si="16"/>
        <v/>
      </c>
      <c r="AM152" s="32"/>
      <c r="AN152" s="33" t="str">
        <f t="shared" si="17"/>
        <v/>
      </c>
      <c r="AO152" s="34"/>
      <c r="AP152" s="33" t="str">
        <f t="shared" si="18"/>
        <v/>
      </c>
      <c r="AQ152" s="34"/>
      <c r="AS152" s="5">
        <f t="shared" si="22"/>
        <v>33201.080499999996</v>
      </c>
      <c r="AT152" s="11">
        <f t="shared" si="23"/>
        <v>0.44037000523494685</v>
      </c>
      <c r="AU152" s="5">
        <f t="shared" si="19"/>
        <v>440.37000523494686</v>
      </c>
    </row>
    <row r="153" spans="1:47" x14ac:dyDescent="0.3">
      <c r="A153" s="1" t="s">
        <v>221</v>
      </c>
      <c r="B153" s="1" t="s">
        <v>222</v>
      </c>
      <c r="C153" s="1" t="s">
        <v>223</v>
      </c>
      <c r="D153" s="1" t="s">
        <v>113</v>
      </c>
      <c r="E153" s="1" t="s">
        <v>58</v>
      </c>
      <c r="F153" s="1" t="s">
        <v>224</v>
      </c>
      <c r="G153" s="1" t="s">
        <v>52</v>
      </c>
      <c r="H153" s="1" t="s">
        <v>53</v>
      </c>
      <c r="I153" s="2">
        <v>160.72716738</v>
      </c>
      <c r="J153" s="2">
        <v>40.130000000000003</v>
      </c>
      <c r="K153" s="2">
        <f t="shared" si="20"/>
        <v>10.780000000000001</v>
      </c>
      <c r="L153" s="2">
        <f t="shared" si="21"/>
        <v>4.43</v>
      </c>
      <c r="M153" s="3">
        <v>4.43</v>
      </c>
      <c r="R153" s="7">
        <v>2.14</v>
      </c>
      <c r="S153" s="5">
        <v>2138.395</v>
      </c>
      <c r="T153" s="8">
        <v>8.64</v>
      </c>
      <c r="U153" s="5">
        <v>2590.056</v>
      </c>
      <c r="AK153" s="32"/>
      <c r="AL153" s="33" t="str">
        <f t="shared" si="16"/>
        <v/>
      </c>
      <c r="AM153" s="32"/>
      <c r="AN153" s="33" t="str">
        <f t="shared" si="17"/>
        <v/>
      </c>
      <c r="AO153" s="34"/>
      <c r="AP153" s="33" t="str">
        <f t="shared" si="18"/>
        <v/>
      </c>
      <c r="AQ153" s="34"/>
      <c r="AS153" s="5">
        <f t="shared" si="22"/>
        <v>4728.451</v>
      </c>
      <c r="AT153" s="11">
        <f t="shared" si="23"/>
        <v>6.2716874278329282E-2</v>
      </c>
      <c r="AU153" s="5">
        <f t="shared" si="19"/>
        <v>62.716874278329279</v>
      </c>
    </row>
    <row r="154" spans="1:47" x14ac:dyDescent="0.3">
      <c r="A154" s="1" t="s">
        <v>225</v>
      </c>
      <c r="B154" s="1" t="s">
        <v>85</v>
      </c>
      <c r="C154" s="1" t="s">
        <v>86</v>
      </c>
      <c r="D154" s="1" t="s">
        <v>79</v>
      </c>
      <c r="E154" s="1" t="s">
        <v>59</v>
      </c>
      <c r="F154" s="1" t="s">
        <v>224</v>
      </c>
      <c r="G154" s="1" t="s">
        <v>52</v>
      </c>
      <c r="H154" s="1" t="s">
        <v>53</v>
      </c>
      <c r="I154" s="2">
        <v>149.68486078999999</v>
      </c>
      <c r="J154" s="2">
        <v>40</v>
      </c>
      <c r="K154" s="2">
        <f t="shared" si="20"/>
        <v>0.93</v>
      </c>
      <c r="L154" s="2">
        <f t="shared" si="21"/>
        <v>0</v>
      </c>
      <c r="R154" s="7">
        <v>0.93</v>
      </c>
      <c r="S154" s="5">
        <v>929.30250000000001</v>
      </c>
      <c r="AK154" s="32"/>
      <c r="AL154" s="33" t="str">
        <f t="shared" si="16"/>
        <v/>
      </c>
      <c r="AM154" s="32"/>
      <c r="AN154" s="33" t="str">
        <f t="shared" si="17"/>
        <v/>
      </c>
      <c r="AO154" s="34"/>
      <c r="AP154" s="33" t="str">
        <f t="shared" si="18"/>
        <v/>
      </c>
      <c r="AQ154" s="34"/>
      <c r="AS154" s="5">
        <f t="shared" si="22"/>
        <v>929.30250000000001</v>
      </c>
      <c r="AT154" s="11">
        <f t="shared" si="23"/>
        <v>1.2326012907617548E-2</v>
      </c>
      <c r="AU154" s="5">
        <f t="shared" si="19"/>
        <v>12.326012907617548</v>
      </c>
    </row>
    <row r="155" spans="1:47" x14ac:dyDescent="0.3">
      <c r="A155" s="1" t="s">
        <v>225</v>
      </c>
      <c r="B155" s="1" t="s">
        <v>85</v>
      </c>
      <c r="C155" s="1" t="s">
        <v>86</v>
      </c>
      <c r="D155" s="1" t="s">
        <v>79</v>
      </c>
      <c r="E155" s="1" t="s">
        <v>60</v>
      </c>
      <c r="F155" s="1" t="s">
        <v>224</v>
      </c>
      <c r="G155" s="1" t="s">
        <v>52</v>
      </c>
      <c r="H155" s="1" t="s">
        <v>53</v>
      </c>
      <c r="I155" s="2">
        <v>149.68486078999999</v>
      </c>
      <c r="J155" s="2">
        <v>31.16</v>
      </c>
      <c r="K155" s="2">
        <f t="shared" si="20"/>
        <v>18.139999999999997</v>
      </c>
      <c r="L155" s="2">
        <f t="shared" si="21"/>
        <v>0</v>
      </c>
      <c r="R155" s="7">
        <v>14.42</v>
      </c>
      <c r="S155" s="5">
        <v>14409.184999999999</v>
      </c>
      <c r="T155" s="8">
        <v>1.66</v>
      </c>
      <c r="U155" s="5">
        <v>497.62650000000002</v>
      </c>
      <c r="Z155" s="9">
        <v>1.95</v>
      </c>
      <c r="AA155" s="5">
        <v>233.8245</v>
      </c>
      <c r="AB155" s="10">
        <v>0.11</v>
      </c>
      <c r="AC155" s="5">
        <v>11.871475</v>
      </c>
      <c r="AK155" s="32"/>
      <c r="AL155" s="33" t="str">
        <f t="shared" si="16"/>
        <v/>
      </c>
      <c r="AM155" s="32"/>
      <c r="AN155" s="33" t="str">
        <f t="shared" si="17"/>
        <v/>
      </c>
      <c r="AO155" s="34"/>
      <c r="AP155" s="33" t="str">
        <f t="shared" si="18"/>
        <v/>
      </c>
      <c r="AQ155" s="34"/>
      <c r="AS155" s="5">
        <f t="shared" si="22"/>
        <v>15152.507475</v>
      </c>
      <c r="AT155" s="11">
        <f t="shared" si="23"/>
        <v>0.20097869393402187</v>
      </c>
      <c r="AU155" s="5">
        <f t="shared" si="19"/>
        <v>200.97869393402189</v>
      </c>
    </row>
    <row r="156" spans="1:47" x14ac:dyDescent="0.3">
      <c r="A156" s="1" t="s">
        <v>225</v>
      </c>
      <c r="B156" s="1" t="s">
        <v>85</v>
      </c>
      <c r="C156" s="1" t="s">
        <v>86</v>
      </c>
      <c r="D156" s="1" t="s">
        <v>79</v>
      </c>
      <c r="E156" s="1" t="s">
        <v>66</v>
      </c>
      <c r="F156" s="1" t="s">
        <v>224</v>
      </c>
      <c r="G156" s="1" t="s">
        <v>52</v>
      </c>
      <c r="H156" s="1" t="s">
        <v>53</v>
      </c>
      <c r="I156" s="2">
        <v>149.68486078999999</v>
      </c>
      <c r="J156" s="2">
        <v>33.909999999999997</v>
      </c>
      <c r="K156" s="2">
        <f t="shared" si="20"/>
        <v>11.67</v>
      </c>
      <c r="L156" s="2">
        <f t="shared" si="21"/>
        <v>0</v>
      </c>
      <c r="R156" s="7">
        <v>0.02</v>
      </c>
      <c r="S156" s="5">
        <v>19.984999999999999</v>
      </c>
      <c r="T156" s="8">
        <v>10.82</v>
      </c>
      <c r="U156" s="5">
        <v>3243.5655000000011</v>
      </c>
      <c r="Z156" s="9">
        <v>0.71</v>
      </c>
      <c r="AA156" s="5">
        <v>85.136099999999999</v>
      </c>
      <c r="AB156" s="10">
        <v>0.12</v>
      </c>
      <c r="AC156" s="5">
        <v>12.950699999999999</v>
      </c>
      <c r="AK156" s="32"/>
      <c r="AL156" s="33" t="str">
        <f t="shared" si="16"/>
        <v/>
      </c>
      <c r="AM156" s="32"/>
      <c r="AN156" s="33" t="str">
        <f t="shared" si="17"/>
        <v/>
      </c>
      <c r="AO156" s="34"/>
      <c r="AP156" s="33" t="str">
        <f t="shared" si="18"/>
        <v/>
      </c>
      <c r="AQ156" s="34"/>
      <c r="AS156" s="5">
        <f t="shared" si="22"/>
        <v>3361.6373000000012</v>
      </c>
      <c r="AT156" s="11">
        <f t="shared" si="23"/>
        <v>4.4587833079679236E-2</v>
      </c>
      <c r="AU156" s="5">
        <f t="shared" si="19"/>
        <v>44.587833079679235</v>
      </c>
    </row>
    <row r="157" spans="1:47" x14ac:dyDescent="0.3">
      <c r="A157" s="1" t="s">
        <v>226</v>
      </c>
      <c r="B157" s="1" t="s">
        <v>227</v>
      </c>
      <c r="C157" s="1" t="s">
        <v>228</v>
      </c>
      <c r="D157" s="1" t="s">
        <v>79</v>
      </c>
      <c r="E157" s="1" t="s">
        <v>60</v>
      </c>
      <c r="F157" s="1" t="s">
        <v>224</v>
      </c>
      <c r="G157" s="1" t="s">
        <v>52</v>
      </c>
      <c r="H157" s="1" t="s">
        <v>53</v>
      </c>
      <c r="I157" s="2">
        <v>7.9990446110600004</v>
      </c>
      <c r="J157" s="2">
        <v>6.85</v>
      </c>
      <c r="K157" s="2">
        <f t="shared" si="20"/>
        <v>6.3100000000000005</v>
      </c>
      <c r="L157" s="2">
        <f t="shared" si="21"/>
        <v>0</v>
      </c>
      <c r="Z157" s="9">
        <v>2.93</v>
      </c>
      <c r="AA157" s="5">
        <v>351.33629999999999</v>
      </c>
      <c r="AB157" s="10">
        <v>3.38</v>
      </c>
      <c r="AC157" s="5">
        <v>364.77805000000001</v>
      </c>
      <c r="AK157" s="32"/>
      <c r="AL157" s="33" t="str">
        <f t="shared" si="16"/>
        <v/>
      </c>
      <c r="AM157" s="32"/>
      <c r="AN157" s="33" t="str">
        <f t="shared" si="17"/>
        <v/>
      </c>
      <c r="AO157" s="34"/>
      <c r="AP157" s="33" t="str">
        <f t="shared" si="18"/>
        <v/>
      </c>
      <c r="AQ157" s="34"/>
      <c r="AS157" s="5">
        <f t="shared" si="22"/>
        <v>716.11435000000006</v>
      </c>
      <c r="AT157" s="11">
        <f t="shared" si="23"/>
        <v>9.4983438884864192E-3</v>
      </c>
      <c r="AU157" s="5">
        <f t="shared" si="19"/>
        <v>9.4983438884864189</v>
      </c>
    </row>
    <row r="158" spans="1:47" x14ac:dyDescent="0.3">
      <c r="A158" s="1" t="s">
        <v>226</v>
      </c>
      <c r="B158" s="1" t="s">
        <v>227</v>
      </c>
      <c r="C158" s="1" t="s">
        <v>228</v>
      </c>
      <c r="D158" s="1" t="s">
        <v>79</v>
      </c>
      <c r="E158" s="1" t="s">
        <v>66</v>
      </c>
      <c r="F158" s="1" t="s">
        <v>224</v>
      </c>
      <c r="G158" s="1" t="s">
        <v>52</v>
      </c>
      <c r="H158" s="1" t="s">
        <v>53</v>
      </c>
      <c r="I158" s="2">
        <v>7.9990446110600004</v>
      </c>
      <c r="J158" s="2">
        <v>0.82</v>
      </c>
      <c r="K158" s="2">
        <f t="shared" si="20"/>
        <v>0.73</v>
      </c>
      <c r="L158" s="2">
        <f t="shared" si="21"/>
        <v>0</v>
      </c>
      <c r="Z158" s="9">
        <v>0.26</v>
      </c>
      <c r="AA158" s="5">
        <v>31.176600000000001</v>
      </c>
      <c r="AB158" s="10">
        <v>0.47</v>
      </c>
      <c r="AC158" s="5">
        <v>50.723574999999997</v>
      </c>
      <c r="AK158" s="32"/>
      <c r="AL158" s="33" t="str">
        <f t="shared" si="16"/>
        <v/>
      </c>
      <c r="AM158" s="32"/>
      <c r="AN158" s="33" t="str">
        <f t="shared" si="17"/>
        <v/>
      </c>
      <c r="AO158" s="34"/>
      <c r="AP158" s="33" t="str">
        <f t="shared" si="18"/>
        <v/>
      </c>
      <c r="AQ158" s="34"/>
      <c r="AS158" s="5">
        <f t="shared" si="22"/>
        <v>81.90017499999999</v>
      </c>
      <c r="AT158" s="11">
        <f t="shared" si="23"/>
        <v>1.0863014079765586E-3</v>
      </c>
      <c r="AU158" s="5">
        <f t="shared" si="19"/>
        <v>1.0863014079765587</v>
      </c>
    </row>
    <row r="159" spans="1:47" x14ac:dyDescent="0.3">
      <c r="A159" s="1" t="s">
        <v>229</v>
      </c>
      <c r="B159" s="1" t="s">
        <v>230</v>
      </c>
      <c r="C159" s="1" t="s">
        <v>231</v>
      </c>
      <c r="D159" s="1" t="s">
        <v>79</v>
      </c>
      <c r="E159" s="1" t="s">
        <v>66</v>
      </c>
      <c r="F159" s="1" t="s">
        <v>224</v>
      </c>
      <c r="G159" s="1" t="s">
        <v>52</v>
      </c>
      <c r="H159" s="1" t="s">
        <v>53</v>
      </c>
      <c r="I159" s="2">
        <v>2.0389977003199999</v>
      </c>
      <c r="J159" s="2">
        <v>1.23</v>
      </c>
      <c r="K159" s="2">
        <f t="shared" si="20"/>
        <v>0.46</v>
      </c>
      <c r="L159" s="2">
        <f t="shared" si="21"/>
        <v>0</v>
      </c>
      <c r="T159" s="8">
        <v>0.01</v>
      </c>
      <c r="U159" s="5">
        <v>2.9977499999999999</v>
      </c>
      <c r="Z159" s="9">
        <v>0.33</v>
      </c>
      <c r="AA159" s="5">
        <v>39.570300000000003</v>
      </c>
      <c r="AB159" s="10">
        <v>0.12</v>
      </c>
      <c r="AC159" s="5">
        <v>12.950699999999999</v>
      </c>
      <c r="AK159" s="32"/>
      <c r="AL159" s="33" t="str">
        <f t="shared" si="16"/>
        <v/>
      </c>
      <c r="AM159" s="32"/>
      <c r="AN159" s="33" t="str">
        <f t="shared" si="17"/>
        <v/>
      </c>
      <c r="AO159" s="34"/>
      <c r="AP159" s="33" t="str">
        <f t="shared" si="18"/>
        <v/>
      </c>
      <c r="AQ159" s="34"/>
      <c r="AS159" s="5">
        <f t="shared" si="22"/>
        <v>55.518749999999997</v>
      </c>
      <c r="AT159" s="11">
        <f t="shared" si="23"/>
        <v>7.363854386647961E-4</v>
      </c>
      <c r="AU159" s="5">
        <f t="shared" si="19"/>
        <v>0.73638543866479611</v>
      </c>
    </row>
    <row r="160" spans="1:47" x14ac:dyDescent="0.3">
      <c r="A160" s="1" t="s">
        <v>232</v>
      </c>
      <c r="B160" s="1" t="s">
        <v>176</v>
      </c>
      <c r="C160" s="1" t="s">
        <v>177</v>
      </c>
      <c r="D160" s="1" t="s">
        <v>79</v>
      </c>
      <c r="E160" s="1" t="s">
        <v>74</v>
      </c>
      <c r="F160" s="1" t="s">
        <v>67</v>
      </c>
      <c r="G160" s="1" t="s">
        <v>52</v>
      </c>
      <c r="H160" s="1" t="s">
        <v>53</v>
      </c>
      <c r="I160" s="2">
        <v>81.105566292199995</v>
      </c>
      <c r="J160" s="2">
        <v>37.57</v>
      </c>
      <c r="K160" s="2">
        <f t="shared" si="20"/>
        <v>35.130000000000003</v>
      </c>
      <c r="L160" s="2">
        <f t="shared" si="21"/>
        <v>2.4299999999999997</v>
      </c>
      <c r="N160" s="4">
        <v>11.25</v>
      </c>
      <c r="O160" s="5">
        <v>21939.356250000001</v>
      </c>
      <c r="P160" s="6">
        <v>19.71</v>
      </c>
      <c r="Q160" s="5">
        <v>34596.682500000003</v>
      </c>
      <c r="R160" s="7">
        <v>2.39</v>
      </c>
      <c r="S160" s="5">
        <v>2356.8024999999998</v>
      </c>
      <c r="AB160" s="10">
        <v>1.78</v>
      </c>
      <c r="AC160" s="5">
        <v>192.10204999999999</v>
      </c>
      <c r="AK160" s="32"/>
      <c r="AL160" s="33" t="str">
        <f t="shared" si="16"/>
        <v/>
      </c>
      <c r="AM160" s="32">
        <v>0.97</v>
      </c>
      <c r="AN160" s="33">
        <f t="shared" si="17"/>
        <v>5379.62</v>
      </c>
      <c r="AO160" s="34"/>
      <c r="AP160" s="33" t="str">
        <f t="shared" si="18"/>
        <v/>
      </c>
      <c r="AQ160" s="34">
        <v>1.46</v>
      </c>
      <c r="AS160" s="5">
        <f t="shared" si="22"/>
        <v>59084.943300000006</v>
      </c>
      <c r="AT160" s="11">
        <f t="shared" si="23"/>
        <v>0.78368644629886497</v>
      </c>
      <c r="AU160" s="5">
        <f t="shared" si="19"/>
        <v>783.68644629886501</v>
      </c>
    </row>
    <row r="161" spans="1:47" x14ac:dyDescent="0.3">
      <c r="A161" s="1" t="s">
        <v>232</v>
      </c>
      <c r="B161" s="1" t="s">
        <v>176</v>
      </c>
      <c r="C161" s="1" t="s">
        <v>177</v>
      </c>
      <c r="D161" s="1" t="s">
        <v>79</v>
      </c>
      <c r="E161" s="1" t="s">
        <v>57</v>
      </c>
      <c r="F161" s="1" t="s">
        <v>67</v>
      </c>
      <c r="G161" s="1" t="s">
        <v>52</v>
      </c>
      <c r="H161" s="1" t="s">
        <v>53</v>
      </c>
      <c r="I161" s="2">
        <v>81.105566292199995</v>
      </c>
      <c r="J161" s="2">
        <v>39.54</v>
      </c>
      <c r="K161" s="2">
        <f t="shared" si="20"/>
        <v>37.01</v>
      </c>
      <c r="L161" s="2">
        <f t="shared" si="21"/>
        <v>2.5300000000000002</v>
      </c>
      <c r="N161" s="4">
        <v>11.58</v>
      </c>
      <c r="O161" s="5">
        <v>27506.587500000001</v>
      </c>
      <c r="P161" s="6">
        <v>15.17</v>
      </c>
      <c r="Q161" s="5">
        <v>29549.9925</v>
      </c>
      <c r="R161" s="7">
        <v>8.41</v>
      </c>
      <c r="S161" s="5">
        <v>8403.692500000001</v>
      </c>
      <c r="AB161" s="10">
        <v>1.85</v>
      </c>
      <c r="AC161" s="5">
        <v>199.65662499999999</v>
      </c>
      <c r="AK161" s="32"/>
      <c r="AL161" s="33" t="str">
        <f t="shared" si="16"/>
        <v/>
      </c>
      <c r="AM161" s="32">
        <v>1.01</v>
      </c>
      <c r="AN161" s="33">
        <f t="shared" si="17"/>
        <v>5601.46</v>
      </c>
      <c r="AO161" s="34"/>
      <c r="AP161" s="33" t="str">
        <f t="shared" si="18"/>
        <v/>
      </c>
      <c r="AQ161" s="34">
        <v>1.52</v>
      </c>
      <c r="AS161" s="5">
        <f t="shared" si="22"/>
        <v>65659.92912500001</v>
      </c>
      <c r="AT161" s="11">
        <f t="shared" si="23"/>
        <v>0.87089525090915332</v>
      </c>
      <c r="AU161" s="5">
        <f t="shared" si="19"/>
        <v>870.89525090915333</v>
      </c>
    </row>
    <row r="162" spans="1:47" x14ac:dyDescent="0.3">
      <c r="A162" s="1" t="s">
        <v>233</v>
      </c>
      <c r="B162" s="1" t="s">
        <v>176</v>
      </c>
      <c r="C162" s="1" t="s">
        <v>177</v>
      </c>
      <c r="D162" s="1" t="s">
        <v>79</v>
      </c>
      <c r="E162" s="1" t="s">
        <v>73</v>
      </c>
      <c r="F162" s="1" t="s">
        <v>67</v>
      </c>
      <c r="G162" s="1" t="s">
        <v>52</v>
      </c>
      <c r="H162" s="1" t="s">
        <v>53</v>
      </c>
      <c r="I162" s="2">
        <v>81.071454004700001</v>
      </c>
      <c r="J162" s="2">
        <v>38.56</v>
      </c>
      <c r="K162" s="2">
        <f t="shared" si="20"/>
        <v>38.229999999999997</v>
      </c>
      <c r="L162" s="2">
        <f t="shared" si="21"/>
        <v>0</v>
      </c>
      <c r="P162" s="6">
        <v>9.5299999999999994</v>
      </c>
      <c r="Q162" s="5">
        <v>18662.122500000001</v>
      </c>
      <c r="R162" s="7">
        <v>16.88</v>
      </c>
      <c r="S162" s="5">
        <v>16867.34</v>
      </c>
      <c r="T162" s="8">
        <v>3.51</v>
      </c>
      <c r="U162" s="5">
        <v>1052.2102500000001</v>
      </c>
      <c r="Z162" s="9">
        <v>5.54</v>
      </c>
      <c r="AA162" s="5">
        <v>664.30139999999994</v>
      </c>
      <c r="AB162" s="10">
        <v>2.77</v>
      </c>
      <c r="AC162" s="5">
        <v>298.94532500000003</v>
      </c>
      <c r="AK162" s="32"/>
      <c r="AL162" s="33" t="str">
        <f t="shared" si="16"/>
        <v/>
      </c>
      <c r="AM162" s="32"/>
      <c r="AN162" s="33" t="str">
        <f t="shared" si="17"/>
        <v/>
      </c>
      <c r="AO162" s="34"/>
      <c r="AP162" s="33" t="str">
        <f t="shared" si="18"/>
        <v/>
      </c>
      <c r="AQ162" s="34"/>
      <c r="AS162" s="5">
        <f t="shared" si="22"/>
        <v>37544.919474999995</v>
      </c>
      <c r="AT162" s="11">
        <f t="shared" si="23"/>
        <v>0.49798549133819331</v>
      </c>
      <c r="AU162" s="5">
        <f t="shared" si="19"/>
        <v>497.9854913381933</v>
      </c>
    </row>
    <row r="163" spans="1:47" x14ac:dyDescent="0.3">
      <c r="A163" s="1" t="s">
        <v>233</v>
      </c>
      <c r="B163" s="1" t="s">
        <v>176</v>
      </c>
      <c r="C163" s="1" t="s">
        <v>177</v>
      </c>
      <c r="D163" s="1" t="s">
        <v>79</v>
      </c>
      <c r="E163" s="1" t="s">
        <v>58</v>
      </c>
      <c r="F163" s="1" t="s">
        <v>67</v>
      </c>
      <c r="G163" s="1" t="s">
        <v>52</v>
      </c>
      <c r="H163" s="1" t="s">
        <v>53</v>
      </c>
      <c r="I163" s="2">
        <v>81.071454004700001</v>
      </c>
      <c r="J163" s="2">
        <v>40.53</v>
      </c>
      <c r="K163" s="2">
        <f t="shared" si="20"/>
        <v>40</v>
      </c>
      <c r="L163" s="2">
        <f t="shared" si="21"/>
        <v>0</v>
      </c>
      <c r="P163" s="6">
        <v>4.75</v>
      </c>
      <c r="Q163" s="5">
        <v>9301.6875</v>
      </c>
      <c r="R163" s="7">
        <v>35.25</v>
      </c>
      <c r="S163" s="5">
        <v>35223.5625</v>
      </c>
      <c r="AK163" s="32"/>
      <c r="AL163" s="33" t="str">
        <f t="shared" si="16"/>
        <v/>
      </c>
      <c r="AM163" s="32"/>
      <c r="AN163" s="33" t="str">
        <f t="shared" si="17"/>
        <v/>
      </c>
      <c r="AO163" s="34"/>
      <c r="AP163" s="33" t="str">
        <f t="shared" si="18"/>
        <v/>
      </c>
      <c r="AQ163" s="34"/>
      <c r="AS163" s="5">
        <f t="shared" si="22"/>
        <v>44525.25</v>
      </c>
      <c r="AT163" s="11">
        <f t="shared" si="23"/>
        <v>0.59057067662563933</v>
      </c>
      <c r="AU163" s="5">
        <f t="shared" si="19"/>
        <v>590.57067662563941</v>
      </c>
    </row>
    <row r="164" spans="1:47" x14ac:dyDescent="0.3">
      <c r="A164" s="1" t="s">
        <v>234</v>
      </c>
      <c r="B164" s="1" t="s">
        <v>235</v>
      </c>
      <c r="C164" s="1" t="s">
        <v>236</v>
      </c>
      <c r="D164" s="1" t="s">
        <v>79</v>
      </c>
      <c r="E164" s="1" t="s">
        <v>59</v>
      </c>
      <c r="F164" s="1" t="s">
        <v>67</v>
      </c>
      <c r="G164" s="1" t="s">
        <v>52</v>
      </c>
      <c r="H164" s="1" t="s">
        <v>53</v>
      </c>
      <c r="I164" s="2">
        <v>161.45400511</v>
      </c>
      <c r="J164" s="2">
        <v>40.39</v>
      </c>
      <c r="K164" s="2">
        <f t="shared" si="20"/>
        <v>40</v>
      </c>
      <c r="L164" s="2">
        <f t="shared" si="21"/>
        <v>0</v>
      </c>
      <c r="P164" s="6">
        <v>10.36</v>
      </c>
      <c r="Q164" s="5">
        <v>20287.47</v>
      </c>
      <c r="R164" s="7">
        <v>29.64</v>
      </c>
      <c r="S164" s="5">
        <v>29617.77</v>
      </c>
      <c r="AK164" s="32"/>
      <c r="AL164" s="33" t="str">
        <f t="shared" si="16"/>
        <v/>
      </c>
      <c r="AM164" s="32"/>
      <c r="AN164" s="33" t="str">
        <f t="shared" si="17"/>
        <v/>
      </c>
      <c r="AO164" s="34"/>
      <c r="AP164" s="33" t="str">
        <f t="shared" si="18"/>
        <v/>
      </c>
      <c r="AQ164" s="34"/>
      <c r="AS164" s="5">
        <f t="shared" si="22"/>
        <v>49905.240000000005</v>
      </c>
      <c r="AT164" s="11">
        <f t="shared" si="23"/>
        <v>0.66192938510092414</v>
      </c>
      <c r="AU164" s="5">
        <f t="shared" si="19"/>
        <v>661.92938510092415</v>
      </c>
    </row>
    <row r="165" spans="1:47" x14ac:dyDescent="0.3">
      <c r="A165" s="1" t="s">
        <v>234</v>
      </c>
      <c r="B165" s="1" t="s">
        <v>235</v>
      </c>
      <c r="C165" s="1" t="s">
        <v>236</v>
      </c>
      <c r="D165" s="1" t="s">
        <v>79</v>
      </c>
      <c r="E165" s="1" t="s">
        <v>60</v>
      </c>
      <c r="F165" s="1" t="s">
        <v>67</v>
      </c>
      <c r="G165" s="1" t="s">
        <v>52</v>
      </c>
      <c r="H165" s="1" t="s">
        <v>53</v>
      </c>
      <c r="I165" s="2">
        <v>161.45400511</v>
      </c>
      <c r="J165" s="2">
        <v>39.380000000000003</v>
      </c>
      <c r="K165" s="2">
        <f t="shared" si="20"/>
        <v>36.880000000000003</v>
      </c>
      <c r="L165" s="2">
        <f t="shared" si="21"/>
        <v>2.5099999999999998</v>
      </c>
      <c r="N165" s="4">
        <v>13.21</v>
      </c>
      <c r="O165" s="5">
        <v>32769.056250000001</v>
      </c>
      <c r="P165" s="6">
        <v>19.57</v>
      </c>
      <c r="Q165" s="5">
        <v>38322.952499999999</v>
      </c>
      <c r="R165" s="7">
        <v>1.85</v>
      </c>
      <c r="S165" s="5">
        <v>1848.6125</v>
      </c>
      <c r="AB165" s="10">
        <v>2.25</v>
      </c>
      <c r="AC165" s="5">
        <v>242.825625</v>
      </c>
      <c r="AK165" s="32"/>
      <c r="AL165" s="33" t="str">
        <f t="shared" si="16"/>
        <v/>
      </c>
      <c r="AM165" s="32">
        <v>1</v>
      </c>
      <c r="AN165" s="33">
        <f t="shared" si="17"/>
        <v>5546</v>
      </c>
      <c r="AO165" s="34"/>
      <c r="AP165" s="33" t="str">
        <f t="shared" si="18"/>
        <v/>
      </c>
      <c r="AQ165" s="34">
        <v>1.51</v>
      </c>
      <c r="AS165" s="5">
        <f t="shared" si="22"/>
        <v>73183.446875000009</v>
      </c>
      <c r="AT165" s="11">
        <f t="shared" si="23"/>
        <v>0.97068512223435666</v>
      </c>
      <c r="AU165" s="5">
        <f t="shared" si="19"/>
        <v>970.68512223435664</v>
      </c>
    </row>
    <row r="166" spans="1:47" x14ac:dyDescent="0.3">
      <c r="A166" s="1" t="s">
        <v>234</v>
      </c>
      <c r="B166" s="1" t="s">
        <v>235</v>
      </c>
      <c r="C166" s="1" t="s">
        <v>236</v>
      </c>
      <c r="D166" s="1" t="s">
        <v>79</v>
      </c>
      <c r="E166" s="1" t="s">
        <v>66</v>
      </c>
      <c r="F166" s="1" t="s">
        <v>67</v>
      </c>
      <c r="G166" s="1" t="s">
        <v>52</v>
      </c>
      <c r="H166" s="1" t="s">
        <v>53</v>
      </c>
      <c r="I166" s="2">
        <v>161.45400511</v>
      </c>
      <c r="J166" s="2">
        <v>38.340000000000003</v>
      </c>
      <c r="K166" s="2">
        <f t="shared" si="20"/>
        <v>35.879999999999995</v>
      </c>
      <c r="L166" s="2">
        <f t="shared" si="21"/>
        <v>2.46</v>
      </c>
      <c r="N166" s="4">
        <v>8.8800000000000008</v>
      </c>
      <c r="O166" s="5">
        <v>22027.95</v>
      </c>
      <c r="P166" s="6">
        <v>18.62</v>
      </c>
      <c r="Q166" s="5">
        <v>36462.615000000013</v>
      </c>
      <c r="R166" s="7">
        <v>2.14</v>
      </c>
      <c r="S166" s="5">
        <v>2138.395</v>
      </c>
      <c r="Z166" s="9">
        <v>1.56</v>
      </c>
      <c r="AA166" s="5">
        <v>187.05959999999999</v>
      </c>
      <c r="AB166" s="10">
        <v>4.68</v>
      </c>
      <c r="AC166" s="5">
        <v>505.07729999999998</v>
      </c>
      <c r="AK166" s="32">
        <v>0.39</v>
      </c>
      <c r="AL166" s="33">
        <f t="shared" si="16"/>
        <v>1297.7639999999999</v>
      </c>
      <c r="AM166" s="32">
        <v>0.59</v>
      </c>
      <c r="AN166" s="33">
        <f t="shared" si="17"/>
        <v>3272.14</v>
      </c>
      <c r="AO166" s="34"/>
      <c r="AP166" s="33" t="str">
        <f t="shared" si="18"/>
        <v/>
      </c>
      <c r="AQ166" s="34">
        <v>1.48</v>
      </c>
      <c r="AS166" s="5">
        <f t="shared" si="22"/>
        <v>61321.096900000011</v>
      </c>
      <c r="AT166" s="11">
        <f t="shared" si="23"/>
        <v>0.81334617296162071</v>
      </c>
      <c r="AU166" s="5">
        <f t="shared" si="19"/>
        <v>813.34617296162071</v>
      </c>
    </row>
    <row r="167" spans="1:47" x14ac:dyDescent="0.3">
      <c r="A167" s="1" t="s">
        <v>234</v>
      </c>
      <c r="B167" s="1" t="s">
        <v>235</v>
      </c>
      <c r="C167" s="1" t="s">
        <v>236</v>
      </c>
      <c r="D167" s="1" t="s">
        <v>79</v>
      </c>
      <c r="E167" s="1" t="s">
        <v>68</v>
      </c>
      <c r="F167" s="1" t="s">
        <v>67</v>
      </c>
      <c r="G167" s="1" t="s">
        <v>52</v>
      </c>
      <c r="H167" s="1" t="s">
        <v>53</v>
      </c>
      <c r="I167" s="2">
        <v>161.45400511</v>
      </c>
      <c r="J167" s="2">
        <v>39.36</v>
      </c>
      <c r="K167" s="2">
        <f t="shared" si="20"/>
        <v>39.36</v>
      </c>
      <c r="L167" s="2">
        <f t="shared" si="21"/>
        <v>0</v>
      </c>
      <c r="P167" s="6">
        <v>24.36</v>
      </c>
      <c r="Q167" s="5">
        <v>47702.97</v>
      </c>
      <c r="R167" s="7">
        <v>15</v>
      </c>
      <c r="S167" s="5">
        <v>14988.75</v>
      </c>
      <c r="AL167" s="5" t="str">
        <f t="shared" si="16"/>
        <v/>
      </c>
      <c r="AN167" s="5" t="str">
        <f t="shared" si="17"/>
        <v/>
      </c>
      <c r="AP167" s="5" t="str">
        <f t="shared" si="18"/>
        <v/>
      </c>
      <c r="AS167" s="5">
        <f t="shared" si="22"/>
        <v>62691.72</v>
      </c>
      <c r="AT167" s="11">
        <f t="shared" si="23"/>
        <v>0.83152574099471943</v>
      </c>
      <c r="AU167" s="5">
        <f t="shared" si="19"/>
        <v>831.5257409947194</v>
      </c>
    </row>
    <row r="168" spans="1:47" x14ac:dyDescent="0.3">
      <c r="A168" s="1" t="s">
        <v>237</v>
      </c>
      <c r="B168" s="1" t="s">
        <v>238</v>
      </c>
      <c r="C168" s="1" t="s">
        <v>239</v>
      </c>
      <c r="D168" s="1" t="s">
        <v>79</v>
      </c>
      <c r="E168" s="1" t="s">
        <v>71</v>
      </c>
      <c r="F168" s="1" t="s">
        <v>67</v>
      </c>
      <c r="G168" s="1" t="s">
        <v>52</v>
      </c>
      <c r="H168" s="1" t="s">
        <v>53</v>
      </c>
      <c r="I168" s="2">
        <v>162.040720126</v>
      </c>
      <c r="J168" s="2">
        <v>36.67</v>
      </c>
      <c r="K168" s="2">
        <f t="shared" si="20"/>
        <v>29.27</v>
      </c>
      <c r="L168" s="2">
        <f t="shared" si="21"/>
        <v>0</v>
      </c>
      <c r="R168" s="7">
        <v>13.49</v>
      </c>
      <c r="S168" s="5">
        <v>13479.8825</v>
      </c>
      <c r="T168" s="8">
        <v>15.78</v>
      </c>
      <c r="U168" s="5">
        <v>4730.4495000000006</v>
      </c>
      <c r="AL168" s="5" t="str">
        <f t="shared" si="16"/>
        <v/>
      </c>
      <c r="AN168" s="5" t="str">
        <f t="shared" si="17"/>
        <v/>
      </c>
      <c r="AP168" s="5" t="str">
        <f t="shared" si="18"/>
        <v/>
      </c>
      <c r="AS168" s="5">
        <f t="shared" si="22"/>
        <v>18210.332000000002</v>
      </c>
      <c r="AT168" s="11">
        <f t="shared" si="23"/>
        <v>0.24153683788002389</v>
      </c>
      <c r="AU168" s="5">
        <f t="shared" si="19"/>
        <v>241.53683788002388</v>
      </c>
    </row>
    <row r="169" spans="1:47" x14ac:dyDescent="0.3">
      <c r="A169" s="1" t="s">
        <v>237</v>
      </c>
      <c r="B169" s="1" t="s">
        <v>238</v>
      </c>
      <c r="C169" s="1" t="s">
        <v>239</v>
      </c>
      <c r="D169" s="1" t="s">
        <v>79</v>
      </c>
      <c r="E169" s="1" t="s">
        <v>72</v>
      </c>
      <c r="F169" s="1" t="s">
        <v>67</v>
      </c>
      <c r="G169" s="1" t="s">
        <v>52</v>
      </c>
      <c r="H169" s="1" t="s">
        <v>53</v>
      </c>
      <c r="I169" s="2">
        <v>162.040720126</v>
      </c>
      <c r="J169" s="2">
        <v>38.56</v>
      </c>
      <c r="K169" s="2">
        <f t="shared" si="20"/>
        <v>38.56</v>
      </c>
      <c r="L169" s="2">
        <f t="shared" si="21"/>
        <v>0</v>
      </c>
      <c r="R169" s="7">
        <v>38.56</v>
      </c>
      <c r="S169" s="5">
        <v>38531.08</v>
      </c>
      <c r="AL169" s="5" t="str">
        <f t="shared" ref="AL169:AL206" si="24">IF(AK169&gt;0,AK169*$AL$1,"")</f>
        <v/>
      </c>
      <c r="AN169" s="5" t="str">
        <f t="shared" ref="AN169:AN206" si="25">IF(AM169&gt;0,AM169*$AN$1,"")</f>
        <v/>
      </c>
      <c r="AP169" s="5" t="str">
        <f t="shared" ref="AP169:AP206" si="26">IF(AO169&gt;0,AO169*$AP$1,"")</f>
        <v/>
      </c>
      <c r="AS169" s="5">
        <f t="shared" si="22"/>
        <v>38531.08</v>
      </c>
      <c r="AT169" s="11">
        <f t="shared" si="23"/>
        <v>0.5110656534599276</v>
      </c>
      <c r="AU169" s="5">
        <f t="shared" ref="AU169:AU206" si="27">(AT169/100)*$AU$1</f>
        <v>511.0656534599276</v>
      </c>
    </row>
    <row r="170" spans="1:47" x14ac:dyDescent="0.3">
      <c r="A170" s="1" t="s">
        <v>237</v>
      </c>
      <c r="B170" s="1" t="s">
        <v>238</v>
      </c>
      <c r="C170" s="1" t="s">
        <v>239</v>
      </c>
      <c r="D170" s="1" t="s">
        <v>79</v>
      </c>
      <c r="E170" s="1" t="s">
        <v>55</v>
      </c>
      <c r="F170" s="1" t="s">
        <v>67</v>
      </c>
      <c r="G170" s="1" t="s">
        <v>52</v>
      </c>
      <c r="H170" s="1" t="s">
        <v>53</v>
      </c>
      <c r="I170" s="2">
        <v>162.040720126</v>
      </c>
      <c r="J170" s="2">
        <v>40.520000000000003</v>
      </c>
      <c r="K170" s="2">
        <f t="shared" si="20"/>
        <v>40</v>
      </c>
      <c r="L170" s="2">
        <f t="shared" si="21"/>
        <v>0</v>
      </c>
      <c r="R170" s="7">
        <v>40</v>
      </c>
      <c r="S170" s="5">
        <v>39970</v>
      </c>
      <c r="AL170" s="5" t="str">
        <f t="shared" si="24"/>
        <v/>
      </c>
      <c r="AN170" s="5" t="str">
        <f t="shared" si="25"/>
        <v/>
      </c>
      <c r="AP170" s="5" t="str">
        <f t="shared" si="26"/>
        <v/>
      </c>
      <c r="AS170" s="5">
        <f t="shared" si="22"/>
        <v>39970</v>
      </c>
      <c r="AT170" s="11">
        <f t="shared" si="23"/>
        <v>0.53015109280075468</v>
      </c>
      <c r="AU170" s="5">
        <f t="shared" si="27"/>
        <v>530.15109280075467</v>
      </c>
    </row>
    <row r="171" spans="1:47" x14ac:dyDescent="0.3">
      <c r="A171" s="1" t="s">
        <v>237</v>
      </c>
      <c r="B171" s="1" t="s">
        <v>238</v>
      </c>
      <c r="C171" s="1" t="s">
        <v>239</v>
      </c>
      <c r="D171" s="1" t="s">
        <v>79</v>
      </c>
      <c r="E171" s="1" t="s">
        <v>54</v>
      </c>
      <c r="F171" s="1" t="s">
        <v>67</v>
      </c>
      <c r="G171" s="1" t="s">
        <v>52</v>
      </c>
      <c r="H171" s="1" t="s">
        <v>53</v>
      </c>
      <c r="I171" s="2">
        <v>162.040720126</v>
      </c>
      <c r="J171" s="2">
        <v>38.549999999999997</v>
      </c>
      <c r="K171" s="2">
        <f t="shared" si="20"/>
        <v>34.869999999999997</v>
      </c>
      <c r="L171" s="2">
        <f t="shared" si="21"/>
        <v>0</v>
      </c>
      <c r="R171" s="7">
        <v>34.869999999999997</v>
      </c>
      <c r="S171" s="5">
        <v>34843.847500000003</v>
      </c>
      <c r="AL171" s="5" t="str">
        <f t="shared" si="24"/>
        <v/>
      </c>
      <c r="AN171" s="5" t="str">
        <f t="shared" si="25"/>
        <v/>
      </c>
      <c r="AP171" s="5" t="str">
        <f t="shared" si="26"/>
        <v/>
      </c>
      <c r="AS171" s="5">
        <f t="shared" si="22"/>
        <v>34843.847500000003</v>
      </c>
      <c r="AT171" s="11">
        <f t="shared" si="23"/>
        <v>0.46215921514905794</v>
      </c>
      <c r="AU171" s="5">
        <f t="shared" si="27"/>
        <v>462.15921514905796</v>
      </c>
    </row>
    <row r="172" spans="1:47" x14ac:dyDescent="0.3">
      <c r="A172" s="1" t="s">
        <v>240</v>
      </c>
      <c r="B172" s="1" t="s">
        <v>238</v>
      </c>
      <c r="C172" s="1" t="s">
        <v>239</v>
      </c>
      <c r="D172" s="1" t="s">
        <v>79</v>
      </c>
      <c r="E172" s="1" t="s">
        <v>61</v>
      </c>
      <c r="F172" s="1" t="s">
        <v>67</v>
      </c>
      <c r="G172" s="1" t="s">
        <v>52</v>
      </c>
      <c r="H172" s="1" t="s">
        <v>53</v>
      </c>
      <c r="I172" s="2">
        <v>80.787143526700007</v>
      </c>
      <c r="J172" s="2">
        <v>40.42</v>
      </c>
      <c r="K172" s="2">
        <f t="shared" si="20"/>
        <v>40</v>
      </c>
      <c r="L172" s="2">
        <f t="shared" si="21"/>
        <v>0</v>
      </c>
      <c r="R172" s="7">
        <v>33.380000000000003</v>
      </c>
      <c r="S172" s="5">
        <v>33354.964999999997</v>
      </c>
      <c r="T172" s="8">
        <v>6.62</v>
      </c>
      <c r="U172" s="5">
        <v>1984.5105000000001</v>
      </c>
      <c r="AL172" s="5" t="str">
        <f t="shared" si="24"/>
        <v/>
      </c>
      <c r="AN172" s="5" t="str">
        <f t="shared" si="25"/>
        <v/>
      </c>
      <c r="AP172" s="5" t="str">
        <f t="shared" si="26"/>
        <v/>
      </c>
      <c r="AS172" s="5">
        <f t="shared" si="22"/>
        <v>35339.475499999993</v>
      </c>
      <c r="AT172" s="11">
        <f t="shared" si="23"/>
        <v>0.46873308869978719</v>
      </c>
      <c r="AU172" s="5">
        <f t="shared" si="27"/>
        <v>468.73308869978717</v>
      </c>
    </row>
    <row r="173" spans="1:47" x14ac:dyDescent="0.3">
      <c r="A173" s="1" t="s">
        <v>240</v>
      </c>
      <c r="B173" s="1" t="s">
        <v>238</v>
      </c>
      <c r="C173" s="1" t="s">
        <v>239</v>
      </c>
      <c r="D173" s="1" t="s">
        <v>79</v>
      </c>
      <c r="E173" s="1" t="s">
        <v>69</v>
      </c>
      <c r="F173" s="1" t="s">
        <v>67</v>
      </c>
      <c r="G173" s="1" t="s">
        <v>52</v>
      </c>
      <c r="H173" s="1" t="s">
        <v>53</v>
      </c>
      <c r="I173" s="2">
        <v>80.787143526700007</v>
      </c>
      <c r="J173" s="2">
        <v>39.35</v>
      </c>
      <c r="K173" s="2">
        <f t="shared" si="20"/>
        <v>39.36</v>
      </c>
      <c r="L173" s="2">
        <f t="shared" si="21"/>
        <v>0</v>
      </c>
      <c r="R173" s="7">
        <v>34.619999999999997</v>
      </c>
      <c r="S173" s="5">
        <v>34594.035000000003</v>
      </c>
      <c r="T173" s="8">
        <v>4.74</v>
      </c>
      <c r="U173" s="5">
        <v>1420.9335000000001</v>
      </c>
      <c r="AL173" s="5" t="str">
        <f t="shared" si="24"/>
        <v/>
      </c>
      <c r="AN173" s="5" t="str">
        <f t="shared" si="25"/>
        <v/>
      </c>
      <c r="AP173" s="5" t="str">
        <f t="shared" si="26"/>
        <v/>
      </c>
      <c r="AS173" s="5">
        <f t="shared" si="22"/>
        <v>36014.968500000003</v>
      </c>
      <c r="AT173" s="11">
        <f t="shared" si="23"/>
        <v>0.47769264216812013</v>
      </c>
      <c r="AU173" s="5">
        <f t="shared" si="27"/>
        <v>477.69264216812013</v>
      </c>
    </row>
    <row r="174" spans="1:47" x14ac:dyDescent="0.3">
      <c r="A174" s="1" t="s">
        <v>241</v>
      </c>
      <c r="B174" s="1" t="s">
        <v>238</v>
      </c>
      <c r="C174" s="1" t="s">
        <v>239</v>
      </c>
      <c r="D174" s="1" t="s">
        <v>79</v>
      </c>
      <c r="E174" s="1" t="s">
        <v>50</v>
      </c>
      <c r="F174" s="1" t="s">
        <v>67</v>
      </c>
      <c r="G174" s="1" t="s">
        <v>52</v>
      </c>
      <c r="H174" s="1" t="s">
        <v>53</v>
      </c>
      <c r="I174" s="2">
        <v>70.610815524700001</v>
      </c>
      <c r="J174" s="2">
        <v>31.76</v>
      </c>
      <c r="K174" s="2">
        <f t="shared" si="20"/>
        <v>31.73</v>
      </c>
      <c r="L174" s="2">
        <f t="shared" si="21"/>
        <v>0</v>
      </c>
      <c r="R174" s="7">
        <v>6.19</v>
      </c>
      <c r="S174" s="5">
        <v>6185.3575000000001</v>
      </c>
      <c r="T174" s="8">
        <v>25.52</v>
      </c>
      <c r="U174" s="5">
        <v>7650.2580000000007</v>
      </c>
      <c r="AB174" s="10">
        <v>0.02</v>
      </c>
      <c r="AC174" s="5">
        <v>2.1584500000000002</v>
      </c>
      <c r="AL174" s="5" t="str">
        <f t="shared" si="24"/>
        <v/>
      </c>
      <c r="AN174" s="5" t="str">
        <f t="shared" si="25"/>
        <v/>
      </c>
      <c r="AP174" s="5" t="str">
        <f t="shared" si="26"/>
        <v/>
      </c>
      <c r="AS174" s="5">
        <f t="shared" si="22"/>
        <v>13837.773950000001</v>
      </c>
      <c r="AT174" s="11">
        <f t="shared" si="23"/>
        <v>0.18354042986045324</v>
      </c>
      <c r="AU174" s="5">
        <f t="shared" si="27"/>
        <v>183.54042986045326</v>
      </c>
    </row>
    <row r="175" spans="1:47" x14ac:dyDescent="0.3">
      <c r="A175" s="1" t="s">
        <v>241</v>
      </c>
      <c r="B175" s="1" t="s">
        <v>238</v>
      </c>
      <c r="C175" s="1" t="s">
        <v>239</v>
      </c>
      <c r="D175" s="1" t="s">
        <v>79</v>
      </c>
      <c r="E175" s="1" t="s">
        <v>63</v>
      </c>
      <c r="F175" s="1" t="s">
        <v>67</v>
      </c>
      <c r="G175" s="1" t="s">
        <v>52</v>
      </c>
      <c r="H175" s="1" t="s">
        <v>53</v>
      </c>
      <c r="I175" s="2">
        <v>70.610815524700001</v>
      </c>
      <c r="J175" s="2">
        <v>34.86</v>
      </c>
      <c r="K175" s="2">
        <f t="shared" si="20"/>
        <v>20.59</v>
      </c>
      <c r="L175" s="2">
        <f t="shared" si="21"/>
        <v>0</v>
      </c>
      <c r="T175" s="8">
        <v>20.59</v>
      </c>
      <c r="U175" s="5">
        <v>6172.3672500000002</v>
      </c>
      <c r="AL175" s="5" t="str">
        <f t="shared" si="24"/>
        <v/>
      </c>
      <c r="AN175" s="5" t="str">
        <f t="shared" si="25"/>
        <v/>
      </c>
      <c r="AP175" s="5" t="str">
        <f t="shared" si="26"/>
        <v/>
      </c>
      <c r="AS175" s="5">
        <f t="shared" si="22"/>
        <v>6172.3672500000002</v>
      </c>
      <c r="AT175" s="11">
        <f t="shared" si="23"/>
        <v>8.1868582505756557E-2</v>
      </c>
      <c r="AU175" s="5">
        <f t="shared" si="27"/>
        <v>81.868582505756549</v>
      </c>
    </row>
    <row r="176" spans="1:47" x14ac:dyDescent="0.3">
      <c r="A176" s="1" t="s">
        <v>242</v>
      </c>
      <c r="B176" s="1" t="s">
        <v>243</v>
      </c>
      <c r="C176" s="1" t="s">
        <v>239</v>
      </c>
      <c r="D176" s="1" t="s">
        <v>79</v>
      </c>
      <c r="E176" s="1" t="s">
        <v>50</v>
      </c>
      <c r="F176" s="1" t="s">
        <v>67</v>
      </c>
      <c r="G176" s="1" t="s">
        <v>52</v>
      </c>
      <c r="H176" s="1" t="s">
        <v>53</v>
      </c>
      <c r="I176" s="2">
        <v>10.244534148</v>
      </c>
      <c r="J176" s="2">
        <v>6.73</v>
      </c>
      <c r="K176" s="2">
        <f t="shared" si="20"/>
        <v>6.23</v>
      </c>
      <c r="L176" s="2">
        <f t="shared" si="21"/>
        <v>0</v>
      </c>
      <c r="T176" s="8">
        <v>0.28999999999999998</v>
      </c>
      <c r="U176" s="5">
        <v>86.934750000000008</v>
      </c>
      <c r="Z176" s="9">
        <v>2.17</v>
      </c>
      <c r="AA176" s="5">
        <v>260.2047</v>
      </c>
      <c r="AB176" s="10">
        <v>3.77</v>
      </c>
      <c r="AC176" s="5">
        <v>406.86782499999998</v>
      </c>
      <c r="AL176" s="5" t="str">
        <f t="shared" si="24"/>
        <v/>
      </c>
      <c r="AN176" s="5" t="str">
        <f t="shared" si="25"/>
        <v/>
      </c>
      <c r="AP176" s="5" t="str">
        <f t="shared" si="26"/>
        <v/>
      </c>
      <c r="AS176" s="5">
        <f t="shared" si="22"/>
        <v>754.00727499999994</v>
      </c>
      <c r="AT176" s="11">
        <f t="shared" si="23"/>
        <v>1.0000945229446313E-2</v>
      </c>
      <c r="AU176" s="5">
        <f t="shared" si="27"/>
        <v>10.000945229446314</v>
      </c>
    </row>
    <row r="177" spans="1:47" x14ac:dyDescent="0.3">
      <c r="A177" s="1" t="s">
        <v>242</v>
      </c>
      <c r="B177" s="1" t="s">
        <v>243</v>
      </c>
      <c r="C177" s="1" t="s">
        <v>239</v>
      </c>
      <c r="D177" s="1" t="s">
        <v>79</v>
      </c>
      <c r="E177" s="1" t="s">
        <v>63</v>
      </c>
      <c r="F177" s="1" t="s">
        <v>67</v>
      </c>
      <c r="G177" s="1" t="s">
        <v>52</v>
      </c>
      <c r="H177" s="1" t="s">
        <v>53</v>
      </c>
      <c r="I177" s="2">
        <v>10.244534148</v>
      </c>
      <c r="J177" s="2">
        <v>2.48</v>
      </c>
      <c r="K177" s="2">
        <f t="shared" si="20"/>
        <v>0.44</v>
      </c>
      <c r="L177" s="2">
        <f t="shared" si="21"/>
        <v>0</v>
      </c>
      <c r="Z177" s="9">
        <v>0.44</v>
      </c>
      <c r="AA177" s="5">
        <v>52.760399999999997</v>
      </c>
      <c r="AL177" s="5" t="str">
        <f t="shared" si="24"/>
        <v/>
      </c>
      <c r="AN177" s="5" t="str">
        <f t="shared" si="25"/>
        <v/>
      </c>
      <c r="AP177" s="5" t="str">
        <f t="shared" si="26"/>
        <v/>
      </c>
      <c r="AS177" s="5">
        <f t="shared" si="22"/>
        <v>52.760399999999997</v>
      </c>
      <c r="AT177" s="11">
        <f t="shared" si="23"/>
        <v>6.9979944249699616E-4</v>
      </c>
      <c r="AU177" s="5">
        <f t="shared" si="27"/>
        <v>0.69979944249699622</v>
      </c>
    </row>
    <row r="178" spans="1:47" x14ac:dyDescent="0.3">
      <c r="A178" s="1" t="s">
        <v>244</v>
      </c>
      <c r="B178" s="1" t="s">
        <v>245</v>
      </c>
      <c r="C178" s="1" t="s">
        <v>246</v>
      </c>
      <c r="D178" s="1" t="s">
        <v>113</v>
      </c>
      <c r="E178" s="1" t="s">
        <v>73</v>
      </c>
      <c r="F178" s="1" t="s">
        <v>70</v>
      </c>
      <c r="G178" s="1" t="s">
        <v>52</v>
      </c>
      <c r="H178" s="1" t="s">
        <v>53</v>
      </c>
      <c r="I178" s="2">
        <v>79.878488165899995</v>
      </c>
      <c r="J178" s="2">
        <v>37.96</v>
      </c>
      <c r="K178" s="2">
        <f t="shared" si="20"/>
        <v>37.950000000000003</v>
      </c>
      <c r="L178" s="2">
        <f t="shared" si="21"/>
        <v>0</v>
      </c>
      <c r="N178" s="4">
        <v>2.12</v>
      </c>
      <c r="O178" s="5">
        <v>3756.375</v>
      </c>
      <c r="P178" s="6">
        <v>10.61</v>
      </c>
      <c r="Q178" s="5">
        <v>14840.737499999999</v>
      </c>
      <c r="R178" s="7">
        <v>12.77</v>
      </c>
      <c r="S178" s="5">
        <v>9114.5874999999996</v>
      </c>
      <c r="T178" s="8">
        <v>11.23</v>
      </c>
      <c r="U178" s="5">
        <v>2408.90625</v>
      </c>
      <c r="Z178" s="9">
        <v>1.22</v>
      </c>
      <c r="AA178" s="5">
        <v>105.8634</v>
      </c>
      <c r="AL178" s="5" t="str">
        <f t="shared" si="24"/>
        <v/>
      </c>
      <c r="AN178" s="5" t="str">
        <f t="shared" si="25"/>
        <v/>
      </c>
      <c r="AP178" s="5" t="str">
        <f t="shared" si="26"/>
        <v/>
      </c>
      <c r="AS178" s="5">
        <f t="shared" si="22"/>
        <v>30226.469649999995</v>
      </c>
      <c r="AT178" s="11">
        <f t="shared" si="23"/>
        <v>0.40091558459985849</v>
      </c>
      <c r="AU178" s="5">
        <f t="shared" si="27"/>
        <v>400.91558459985851</v>
      </c>
    </row>
    <row r="179" spans="1:47" x14ac:dyDescent="0.3">
      <c r="A179" s="1" t="s">
        <v>244</v>
      </c>
      <c r="B179" s="1" t="s">
        <v>245</v>
      </c>
      <c r="C179" s="1" t="s">
        <v>246</v>
      </c>
      <c r="D179" s="1" t="s">
        <v>113</v>
      </c>
      <c r="E179" s="1" t="s">
        <v>58</v>
      </c>
      <c r="F179" s="1" t="s">
        <v>70</v>
      </c>
      <c r="G179" s="1" t="s">
        <v>52</v>
      </c>
      <c r="H179" s="1" t="s">
        <v>53</v>
      </c>
      <c r="I179" s="2">
        <v>79.878488165899995</v>
      </c>
      <c r="J179" s="2">
        <v>39.93</v>
      </c>
      <c r="K179" s="2">
        <f t="shared" si="20"/>
        <v>39.940000000000005</v>
      </c>
      <c r="L179" s="2">
        <f t="shared" si="21"/>
        <v>0</v>
      </c>
      <c r="N179" s="4">
        <v>10.72</v>
      </c>
      <c r="O179" s="5">
        <v>18994.5</v>
      </c>
      <c r="P179" s="6">
        <v>9.81</v>
      </c>
      <c r="Q179" s="5">
        <v>13721.737499999999</v>
      </c>
      <c r="R179" s="7">
        <v>12.74</v>
      </c>
      <c r="S179" s="5">
        <v>10529.24</v>
      </c>
      <c r="T179" s="8">
        <v>6.58</v>
      </c>
      <c r="U179" s="5">
        <v>1720.7085</v>
      </c>
      <c r="Z179" s="9">
        <v>0.09</v>
      </c>
      <c r="AA179" s="5">
        <v>10.7919</v>
      </c>
      <c r="AL179" s="5" t="str">
        <f t="shared" si="24"/>
        <v/>
      </c>
      <c r="AN179" s="5" t="str">
        <f t="shared" si="25"/>
        <v/>
      </c>
      <c r="AP179" s="5" t="str">
        <f t="shared" si="26"/>
        <v/>
      </c>
      <c r="AS179" s="5">
        <f t="shared" si="22"/>
        <v>44976.977899999998</v>
      </c>
      <c r="AT179" s="11">
        <f t="shared" si="23"/>
        <v>0.59656227131749795</v>
      </c>
      <c r="AU179" s="5">
        <f t="shared" si="27"/>
        <v>596.5622713174979</v>
      </c>
    </row>
    <row r="180" spans="1:47" x14ac:dyDescent="0.3">
      <c r="A180" s="1" t="s">
        <v>247</v>
      </c>
      <c r="B180" s="1" t="s">
        <v>245</v>
      </c>
      <c r="C180" s="1" t="s">
        <v>246</v>
      </c>
      <c r="D180" s="1" t="s">
        <v>113</v>
      </c>
      <c r="E180" s="1" t="s">
        <v>71</v>
      </c>
      <c r="F180" s="1" t="s">
        <v>70</v>
      </c>
      <c r="G180" s="1" t="s">
        <v>52</v>
      </c>
      <c r="H180" s="1" t="s">
        <v>53</v>
      </c>
      <c r="I180" s="2">
        <v>160.32115855699999</v>
      </c>
      <c r="J180" s="2">
        <v>37.200000000000003</v>
      </c>
      <c r="K180" s="2">
        <f t="shared" si="20"/>
        <v>37.200000000000003</v>
      </c>
      <c r="L180" s="2">
        <f t="shared" si="21"/>
        <v>0</v>
      </c>
      <c r="P180" s="6">
        <v>28.53</v>
      </c>
      <c r="Q180" s="5">
        <v>39906.337500000001</v>
      </c>
      <c r="R180" s="7">
        <v>8.67</v>
      </c>
      <c r="S180" s="5">
        <v>6188.2124999999996</v>
      </c>
      <c r="AL180" s="5" t="str">
        <f t="shared" si="24"/>
        <v/>
      </c>
      <c r="AN180" s="5" t="str">
        <f t="shared" si="25"/>
        <v/>
      </c>
      <c r="AP180" s="5" t="str">
        <f t="shared" si="26"/>
        <v/>
      </c>
      <c r="AS180" s="5">
        <f t="shared" si="22"/>
        <v>46094.55</v>
      </c>
      <c r="AT180" s="11">
        <f t="shared" si="23"/>
        <v>0.61138544044681087</v>
      </c>
      <c r="AU180" s="5">
        <f t="shared" si="27"/>
        <v>611.38544044681089</v>
      </c>
    </row>
    <row r="181" spans="1:47" x14ac:dyDescent="0.3">
      <c r="A181" s="1" t="s">
        <v>247</v>
      </c>
      <c r="B181" s="1" t="s">
        <v>245</v>
      </c>
      <c r="C181" s="1" t="s">
        <v>246</v>
      </c>
      <c r="D181" s="1" t="s">
        <v>113</v>
      </c>
      <c r="E181" s="1" t="s">
        <v>72</v>
      </c>
      <c r="F181" s="1" t="s">
        <v>70</v>
      </c>
      <c r="G181" s="1" t="s">
        <v>52</v>
      </c>
      <c r="H181" s="1" t="s">
        <v>53</v>
      </c>
      <c r="I181" s="2">
        <v>160.32115855699999</v>
      </c>
      <c r="J181" s="2">
        <v>38.01</v>
      </c>
      <c r="K181" s="2">
        <f t="shared" si="20"/>
        <v>38</v>
      </c>
      <c r="L181" s="2">
        <f t="shared" si="21"/>
        <v>0</v>
      </c>
      <c r="P181" s="6">
        <v>24.66</v>
      </c>
      <c r="Q181" s="5">
        <v>34493.175000000003</v>
      </c>
      <c r="R181" s="7">
        <v>5.05</v>
      </c>
      <c r="S181" s="5">
        <v>3604.4375</v>
      </c>
      <c r="Z181" s="9">
        <v>1.79</v>
      </c>
      <c r="AA181" s="5">
        <v>164.61930000000001</v>
      </c>
      <c r="AB181" s="10">
        <v>6.5</v>
      </c>
      <c r="AC181" s="5">
        <v>504.4606</v>
      </c>
      <c r="AL181" s="5" t="str">
        <f t="shared" si="24"/>
        <v/>
      </c>
      <c r="AN181" s="5" t="str">
        <f t="shared" si="25"/>
        <v/>
      </c>
      <c r="AP181" s="5" t="str">
        <f t="shared" si="26"/>
        <v/>
      </c>
      <c r="AS181" s="5">
        <f t="shared" si="22"/>
        <v>38766.6924</v>
      </c>
      <c r="AT181" s="11">
        <f t="shared" si="23"/>
        <v>0.51419075156694305</v>
      </c>
      <c r="AU181" s="5">
        <f t="shared" si="27"/>
        <v>514.19075156694305</v>
      </c>
    </row>
    <row r="182" spans="1:47" x14ac:dyDescent="0.3">
      <c r="A182" s="1" t="s">
        <v>247</v>
      </c>
      <c r="B182" s="1" t="s">
        <v>245</v>
      </c>
      <c r="C182" s="1" t="s">
        <v>246</v>
      </c>
      <c r="D182" s="1" t="s">
        <v>113</v>
      </c>
      <c r="E182" s="1" t="s">
        <v>55</v>
      </c>
      <c r="F182" s="1" t="s">
        <v>70</v>
      </c>
      <c r="G182" s="1" t="s">
        <v>52</v>
      </c>
      <c r="H182" s="1" t="s">
        <v>53</v>
      </c>
      <c r="I182" s="2">
        <v>160.32115855699999</v>
      </c>
      <c r="J182" s="2">
        <v>40.020000000000003</v>
      </c>
      <c r="K182" s="2">
        <f t="shared" si="20"/>
        <v>40.000000000000007</v>
      </c>
      <c r="L182" s="2">
        <f t="shared" si="21"/>
        <v>0</v>
      </c>
      <c r="P182" s="6">
        <v>16.899999999999999</v>
      </c>
      <c r="Q182" s="5">
        <v>33094.425000000003</v>
      </c>
      <c r="R182" s="7">
        <v>18.63</v>
      </c>
      <c r="S182" s="5">
        <v>18156.372500000001</v>
      </c>
      <c r="T182" s="8">
        <v>0.02</v>
      </c>
      <c r="U182" s="5">
        <v>5.9955000000000007</v>
      </c>
      <c r="Z182" s="9">
        <v>2.68</v>
      </c>
      <c r="AA182" s="5">
        <v>320.67360000000002</v>
      </c>
      <c r="AB182" s="10">
        <v>1.77</v>
      </c>
      <c r="AC182" s="5">
        <v>174.06357499999999</v>
      </c>
      <c r="AL182" s="5" t="str">
        <f t="shared" si="24"/>
        <v/>
      </c>
      <c r="AN182" s="5" t="str">
        <f t="shared" si="25"/>
        <v/>
      </c>
      <c r="AP182" s="5" t="str">
        <f t="shared" si="26"/>
        <v/>
      </c>
      <c r="AS182" s="5">
        <f t="shared" si="22"/>
        <v>51751.530175</v>
      </c>
      <c r="AT182" s="11">
        <f t="shared" si="23"/>
        <v>0.686418070462534</v>
      </c>
      <c r="AU182" s="5">
        <f t="shared" si="27"/>
        <v>686.41807046253405</v>
      </c>
    </row>
    <row r="183" spans="1:47" x14ac:dyDescent="0.3">
      <c r="A183" s="1" t="s">
        <v>247</v>
      </c>
      <c r="B183" s="1" t="s">
        <v>245</v>
      </c>
      <c r="C183" s="1" t="s">
        <v>246</v>
      </c>
      <c r="D183" s="1" t="s">
        <v>113</v>
      </c>
      <c r="E183" s="1" t="s">
        <v>54</v>
      </c>
      <c r="F183" s="1" t="s">
        <v>70</v>
      </c>
      <c r="G183" s="1" t="s">
        <v>52</v>
      </c>
      <c r="H183" s="1" t="s">
        <v>53</v>
      </c>
      <c r="I183" s="2">
        <v>160.32115855699999</v>
      </c>
      <c r="J183" s="2">
        <v>39.130000000000003</v>
      </c>
      <c r="K183" s="2">
        <f t="shared" si="20"/>
        <v>39.120000000000005</v>
      </c>
      <c r="L183" s="2">
        <f t="shared" si="21"/>
        <v>0</v>
      </c>
      <c r="P183" s="6">
        <v>34.71</v>
      </c>
      <c r="Q183" s="5">
        <v>63343.792500000003</v>
      </c>
      <c r="R183" s="7">
        <v>4.41</v>
      </c>
      <c r="S183" s="5">
        <v>3832.8375000000001</v>
      </c>
      <c r="AL183" s="5" t="str">
        <f t="shared" si="24"/>
        <v/>
      </c>
      <c r="AN183" s="5" t="str">
        <f t="shared" si="25"/>
        <v/>
      </c>
      <c r="AP183" s="5" t="str">
        <f t="shared" si="26"/>
        <v/>
      </c>
      <c r="AS183" s="5">
        <f t="shared" si="22"/>
        <v>67176.63</v>
      </c>
      <c r="AT183" s="11">
        <f t="shared" si="23"/>
        <v>0.89101235439509541</v>
      </c>
      <c r="AU183" s="5">
        <f t="shared" si="27"/>
        <v>891.01235439509549</v>
      </c>
    </row>
    <row r="184" spans="1:47" x14ac:dyDescent="0.3">
      <c r="A184" s="1" t="s">
        <v>248</v>
      </c>
      <c r="B184" s="1" t="s">
        <v>193</v>
      </c>
      <c r="C184" s="1" t="s">
        <v>194</v>
      </c>
      <c r="D184" s="1" t="s">
        <v>195</v>
      </c>
      <c r="E184" s="1" t="s">
        <v>74</v>
      </c>
      <c r="F184" s="1" t="s">
        <v>70</v>
      </c>
      <c r="G184" s="1" t="s">
        <v>52</v>
      </c>
      <c r="H184" s="1" t="s">
        <v>53</v>
      </c>
      <c r="I184" s="2">
        <v>79.746028441799993</v>
      </c>
      <c r="J184" s="2">
        <v>36.96</v>
      </c>
      <c r="K184" s="2">
        <f t="shared" si="20"/>
        <v>36.94</v>
      </c>
      <c r="L184" s="2">
        <f t="shared" si="21"/>
        <v>0</v>
      </c>
      <c r="P184" s="6">
        <v>24.58</v>
      </c>
      <c r="Q184" s="5">
        <v>34381.275000000001</v>
      </c>
      <c r="R184" s="7">
        <v>12.3</v>
      </c>
      <c r="S184" s="5">
        <v>8779.125</v>
      </c>
      <c r="T184" s="8">
        <v>0.06</v>
      </c>
      <c r="U184" s="5">
        <v>12.8475</v>
      </c>
      <c r="AL184" s="5" t="str">
        <f t="shared" si="24"/>
        <v/>
      </c>
      <c r="AN184" s="5" t="str">
        <f t="shared" si="25"/>
        <v/>
      </c>
      <c r="AP184" s="5" t="str">
        <f t="shared" si="26"/>
        <v/>
      </c>
      <c r="AS184" s="5">
        <f t="shared" si="22"/>
        <v>43173.247500000005</v>
      </c>
      <c r="AT184" s="11">
        <f t="shared" si="23"/>
        <v>0.57263808711239561</v>
      </c>
      <c r="AU184" s="5">
        <f t="shared" si="27"/>
        <v>572.63808711239562</v>
      </c>
    </row>
    <row r="185" spans="1:47" x14ac:dyDescent="0.3">
      <c r="A185" s="1" t="s">
        <v>248</v>
      </c>
      <c r="B185" s="1" t="s">
        <v>193</v>
      </c>
      <c r="C185" s="1" t="s">
        <v>194</v>
      </c>
      <c r="D185" s="1" t="s">
        <v>195</v>
      </c>
      <c r="E185" s="1" t="s">
        <v>57</v>
      </c>
      <c r="F185" s="1" t="s">
        <v>70</v>
      </c>
      <c r="G185" s="1" t="s">
        <v>52</v>
      </c>
      <c r="H185" s="1" t="s">
        <v>53</v>
      </c>
      <c r="I185" s="2">
        <v>79.746028441799993</v>
      </c>
      <c r="J185" s="2">
        <v>38.86</v>
      </c>
      <c r="K185" s="2">
        <f t="shared" si="20"/>
        <v>38.86</v>
      </c>
      <c r="L185" s="2">
        <f t="shared" si="21"/>
        <v>0</v>
      </c>
      <c r="P185" s="6">
        <v>23.06</v>
      </c>
      <c r="Q185" s="5">
        <v>32294.34</v>
      </c>
      <c r="R185" s="7">
        <v>13.78</v>
      </c>
      <c r="S185" s="5">
        <v>9835.4749999999985</v>
      </c>
      <c r="T185" s="8">
        <v>0.5</v>
      </c>
      <c r="U185" s="5">
        <v>107.0625</v>
      </c>
      <c r="AB185" s="10">
        <v>1.52</v>
      </c>
      <c r="AC185" s="5">
        <v>117.173</v>
      </c>
      <c r="AL185" s="5" t="str">
        <f t="shared" si="24"/>
        <v/>
      </c>
      <c r="AN185" s="5" t="str">
        <f t="shared" si="25"/>
        <v/>
      </c>
      <c r="AP185" s="5" t="str">
        <f t="shared" si="26"/>
        <v/>
      </c>
      <c r="AS185" s="5">
        <f t="shared" si="22"/>
        <v>42354.050500000005</v>
      </c>
      <c r="AT185" s="11">
        <f t="shared" si="23"/>
        <v>0.56177248329030161</v>
      </c>
      <c r="AU185" s="5">
        <f t="shared" si="27"/>
        <v>561.77248329030158</v>
      </c>
    </row>
    <row r="186" spans="1:47" x14ac:dyDescent="0.3">
      <c r="A186" s="1" t="s">
        <v>249</v>
      </c>
      <c r="B186" s="1" t="s">
        <v>130</v>
      </c>
      <c r="C186" s="1" t="s">
        <v>131</v>
      </c>
      <c r="D186" s="1" t="s">
        <v>132</v>
      </c>
      <c r="E186" s="1" t="s">
        <v>50</v>
      </c>
      <c r="F186" s="1" t="s">
        <v>70</v>
      </c>
      <c r="G186" s="1" t="s">
        <v>52</v>
      </c>
      <c r="H186" s="1" t="s">
        <v>53</v>
      </c>
      <c r="I186" s="2">
        <v>159.75210403200001</v>
      </c>
      <c r="J186" s="2">
        <v>38.96</v>
      </c>
      <c r="K186" s="2">
        <f t="shared" si="20"/>
        <v>38.949999999999996</v>
      </c>
      <c r="L186" s="2">
        <f t="shared" si="21"/>
        <v>0</v>
      </c>
      <c r="P186" s="6">
        <v>26.08</v>
      </c>
      <c r="Q186" s="5">
        <v>51071.16</v>
      </c>
      <c r="R186" s="7">
        <v>12.87</v>
      </c>
      <c r="S186" s="5">
        <v>12860.3475</v>
      </c>
      <c r="AL186" s="5" t="str">
        <f t="shared" si="24"/>
        <v/>
      </c>
      <c r="AN186" s="5" t="str">
        <f t="shared" si="25"/>
        <v/>
      </c>
      <c r="AP186" s="5" t="str">
        <f t="shared" si="26"/>
        <v/>
      </c>
      <c r="AS186" s="5">
        <f t="shared" si="22"/>
        <v>63931.507500000007</v>
      </c>
      <c r="AT186" s="11">
        <f t="shared" si="23"/>
        <v>0.84796994159431205</v>
      </c>
      <c r="AU186" s="5">
        <f t="shared" si="27"/>
        <v>847.9699415943121</v>
      </c>
    </row>
    <row r="187" spans="1:47" x14ac:dyDescent="0.3">
      <c r="A187" s="1" t="s">
        <v>249</v>
      </c>
      <c r="B187" s="1" t="s">
        <v>130</v>
      </c>
      <c r="C187" s="1" t="s">
        <v>131</v>
      </c>
      <c r="D187" s="1" t="s">
        <v>132</v>
      </c>
      <c r="E187" s="1" t="s">
        <v>61</v>
      </c>
      <c r="F187" s="1" t="s">
        <v>70</v>
      </c>
      <c r="G187" s="1" t="s">
        <v>52</v>
      </c>
      <c r="H187" s="1" t="s">
        <v>53</v>
      </c>
      <c r="I187" s="2">
        <v>159.75210403200001</v>
      </c>
      <c r="J187" s="2">
        <v>39.97</v>
      </c>
      <c r="K187" s="2">
        <f t="shared" si="20"/>
        <v>39.97</v>
      </c>
      <c r="L187" s="2">
        <f t="shared" si="21"/>
        <v>0</v>
      </c>
      <c r="P187" s="6">
        <v>33.32</v>
      </c>
      <c r="Q187" s="5">
        <v>65248.89</v>
      </c>
      <c r="R187" s="7">
        <v>6.65</v>
      </c>
      <c r="S187" s="5">
        <v>6645.0125000000007</v>
      </c>
      <c r="AL187" s="5" t="str">
        <f t="shared" si="24"/>
        <v/>
      </c>
      <c r="AN187" s="5" t="str">
        <f t="shared" si="25"/>
        <v/>
      </c>
      <c r="AP187" s="5" t="str">
        <f t="shared" si="26"/>
        <v/>
      </c>
      <c r="AS187" s="5">
        <f t="shared" si="22"/>
        <v>71893.902499999997</v>
      </c>
      <c r="AT187" s="11">
        <f t="shared" si="23"/>
        <v>0.95358096012223936</v>
      </c>
      <c r="AU187" s="5">
        <f t="shared" si="27"/>
        <v>953.58096012223939</v>
      </c>
    </row>
    <row r="188" spans="1:47" x14ac:dyDescent="0.3">
      <c r="A188" s="1" t="s">
        <v>249</v>
      </c>
      <c r="B188" s="1" t="s">
        <v>130</v>
      </c>
      <c r="C188" s="1" t="s">
        <v>131</v>
      </c>
      <c r="D188" s="1" t="s">
        <v>132</v>
      </c>
      <c r="E188" s="1" t="s">
        <v>69</v>
      </c>
      <c r="F188" s="1" t="s">
        <v>70</v>
      </c>
      <c r="G188" s="1" t="s">
        <v>52</v>
      </c>
      <c r="H188" s="1" t="s">
        <v>53</v>
      </c>
      <c r="I188" s="2">
        <v>159.75210403200001</v>
      </c>
      <c r="J188" s="2">
        <v>38.96</v>
      </c>
      <c r="K188" s="2">
        <f t="shared" si="20"/>
        <v>38.96</v>
      </c>
      <c r="L188" s="2">
        <f t="shared" si="21"/>
        <v>0</v>
      </c>
      <c r="P188" s="6">
        <v>17.52</v>
      </c>
      <c r="Q188" s="5">
        <v>34308.54</v>
      </c>
      <c r="R188" s="7">
        <v>15.3</v>
      </c>
      <c r="S188" s="5">
        <v>15288.525</v>
      </c>
      <c r="T188" s="8">
        <v>6.14</v>
      </c>
      <c r="U188" s="5">
        <v>1840.6185</v>
      </c>
      <c r="AL188" s="5" t="str">
        <f t="shared" si="24"/>
        <v/>
      </c>
      <c r="AN188" s="5" t="str">
        <f t="shared" si="25"/>
        <v/>
      </c>
      <c r="AP188" s="5" t="str">
        <f t="shared" si="26"/>
        <v/>
      </c>
      <c r="AS188" s="5">
        <f t="shared" si="22"/>
        <v>51437.683499999999</v>
      </c>
      <c r="AT188" s="11">
        <f t="shared" si="23"/>
        <v>0.68225529443743682</v>
      </c>
      <c r="AU188" s="5">
        <f t="shared" si="27"/>
        <v>682.25529443743687</v>
      </c>
    </row>
    <row r="189" spans="1:47" x14ac:dyDescent="0.3">
      <c r="A189" s="1" t="s">
        <v>249</v>
      </c>
      <c r="B189" s="1" t="s">
        <v>130</v>
      </c>
      <c r="C189" s="1" t="s">
        <v>131</v>
      </c>
      <c r="D189" s="1" t="s">
        <v>132</v>
      </c>
      <c r="E189" s="1" t="s">
        <v>63</v>
      </c>
      <c r="F189" s="1" t="s">
        <v>70</v>
      </c>
      <c r="G189" s="1" t="s">
        <v>52</v>
      </c>
      <c r="H189" s="1" t="s">
        <v>53</v>
      </c>
      <c r="I189" s="2">
        <v>159.75210403200001</v>
      </c>
      <c r="J189" s="2">
        <v>38.01</v>
      </c>
      <c r="K189" s="2">
        <f t="shared" si="20"/>
        <v>38.010000000000005</v>
      </c>
      <c r="L189" s="2">
        <f t="shared" si="21"/>
        <v>0</v>
      </c>
      <c r="P189" s="6">
        <v>6.74</v>
      </c>
      <c r="Q189" s="5">
        <v>13198.605</v>
      </c>
      <c r="R189" s="7">
        <v>25.28</v>
      </c>
      <c r="S189" s="5">
        <v>25261.040000000001</v>
      </c>
      <c r="T189" s="8">
        <v>5.99</v>
      </c>
      <c r="U189" s="5">
        <v>1795.6522500000001</v>
      </c>
      <c r="AL189" s="5" t="str">
        <f t="shared" si="24"/>
        <v/>
      </c>
      <c r="AN189" s="5" t="str">
        <f t="shared" si="25"/>
        <v/>
      </c>
      <c r="AP189" s="5" t="str">
        <f t="shared" si="26"/>
        <v/>
      </c>
      <c r="AS189" s="5">
        <f t="shared" si="22"/>
        <v>40255.297250000003</v>
      </c>
      <c r="AT189" s="11">
        <f t="shared" si="23"/>
        <v>0.53393519710049331</v>
      </c>
      <c r="AU189" s="5">
        <f t="shared" si="27"/>
        <v>533.93519710049327</v>
      </c>
    </row>
    <row r="190" spans="1:47" x14ac:dyDescent="0.3">
      <c r="A190" s="1" t="s">
        <v>250</v>
      </c>
      <c r="B190" s="1" t="s">
        <v>251</v>
      </c>
      <c r="C190" s="1" t="s">
        <v>252</v>
      </c>
      <c r="D190" s="1" t="s">
        <v>253</v>
      </c>
      <c r="E190" s="1" t="s">
        <v>59</v>
      </c>
      <c r="F190" s="1" t="s">
        <v>70</v>
      </c>
      <c r="G190" s="1" t="s">
        <v>52</v>
      </c>
      <c r="H190" s="1" t="s">
        <v>53</v>
      </c>
      <c r="I190" s="2">
        <v>159.38554353200001</v>
      </c>
      <c r="J190" s="2">
        <v>39.92</v>
      </c>
      <c r="K190" s="2">
        <f t="shared" si="20"/>
        <v>39.93</v>
      </c>
      <c r="L190" s="2">
        <f t="shared" si="21"/>
        <v>0</v>
      </c>
      <c r="P190" s="6">
        <v>8.7799999999999994</v>
      </c>
      <c r="Q190" s="5">
        <v>17193.435000000001</v>
      </c>
      <c r="R190" s="7">
        <v>27.53</v>
      </c>
      <c r="S190" s="5">
        <v>26547.217499999999</v>
      </c>
      <c r="T190" s="8">
        <v>3.62</v>
      </c>
      <c r="U190" s="5">
        <v>1081.7594999999999</v>
      </c>
      <c r="AL190" s="5" t="str">
        <f t="shared" si="24"/>
        <v/>
      </c>
      <c r="AN190" s="5" t="str">
        <f t="shared" si="25"/>
        <v/>
      </c>
      <c r="AP190" s="5" t="str">
        <f t="shared" si="26"/>
        <v/>
      </c>
      <c r="AQ190" s="34"/>
      <c r="AS190" s="5">
        <f t="shared" si="22"/>
        <v>44822.411999999997</v>
      </c>
      <c r="AT190" s="11">
        <f t="shared" si="23"/>
        <v>0.59451215170792238</v>
      </c>
      <c r="AU190" s="5">
        <f t="shared" si="27"/>
        <v>594.51215170792238</v>
      </c>
    </row>
    <row r="191" spans="1:47" x14ac:dyDescent="0.3">
      <c r="A191" s="1" t="s">
        <v>250</v>
      </c>
      <c r="B191" s="1" t="s">
        <v>251</v>
      </c>
      <c r="C191" s="1" t="s">
        <v>252</v>
      </c>
      <c r="D191" s="1" t="s">
        <v>253</v>
      </c>
      <c r="E191" s="1" t="s">
        <v>60</v>
      </c>
      <c r="F191" s="1" t="s">
        <v>70</v>
      </c>
      <c r="G191" s="1" t="s">
        <v>52</v>
      </c>
      <c r="H191" s="1" t="s">
        <v>53</v>
      </c>
      <c r="I191" s="2">
        <v>159.38554353200001</v>
      </c>
      <c r="J191" s="2">
        <v>38.83</v>
      </c>
      <c r="K191" s="2">
        <f t="shared" si="20"/>
        <v>38.83</v>
      </c>
      <c r="L191" s="2">
        <f t="shared" si="21"/>
        <v>0</v>
      </c>
      <c r="P191" s="6">
        <v>24.57</v>
      </c>
      <c r="Q191" s="5">
        <v>47856.832499999997</v>
      </c>
      <c r="R191" s="7">
        <v>10.96</v>
      </c>
      <c r="S191" s="5">
        <v>10355.084999999999</v>
      </c>
      <c r="T191" s="8">
        <v>3.3</v>
      </c>
      <c r="U191" s="5">
        <v>820.52700000000016</v>
      </c>
      <c r="AL191" s="5" t="str">
        <f t="shared" si="24"/>
        <v/>
      </c>
      <c r="AN191" s="5" t="str">
        <f t="shared" si="25"/>
        <v/>
      </c>
      <c r="AP191" s="5" t="str">
        <f t="shared" si="26"/>
        <v/>
      </c>
      <c r="AQ191" s="34"/>
      <c r="AS191" s="5">
        <f t="shared" si="22"/>
        <v>59032.444499999998</v>
      </c>
      <c r="AT191" s="11">
        <f t="shared" si="23"/>
        <v>0.78299011664685769</v>
      </c>
      <c r="AU191" s="5">
        <f t="shared" si="27"/>
        <v>782.9901166468577</v>
      </c>
    </row>
    <row r="192" spans="1:47" x14ac:dyDescent="0.3">
      <c r="A192" s="1" t="s">
        <v>250</v>
      </c>
      <c r="B192" s="1" t="s">
        <v>251</v>
      </c>
      <c r="C192" s="1" t="s">
        <v>252</v>
      </c>
      <c r="D192" s="1" t="s">
        <v>253</v>
      </c>
      <c r="E192" s="1" t="s">
        <v>66</v>
      </c>
      <c r="F192" s="1" t="s">
        <v>70</v>
      </c>
      <c r="G192" s="1" t="s">
        <v>52</v>
      </c>
      <c r="H192" s="1" t="s">
        <v>53</v>
      </c>
      <c r="I192" s="2">
        <v>159.38554353200001</v>
      </c>
      <c r="J192" s="2">
        <v>37.880000000000003</v>
      </c>
      <c r="K192" s="2">
        <f t="shared" si="20"/>
        <v>32.42</v>
      </c>
      <c r="L192" s="2">
        <f t="shared" si="21"/>
        <v>5.47</v>
      </c>
      <c r="M192" s="3">
        <v>5.47</v>
      </c>
      <c r="P192" s="6">
        <v>20.07</v>
      </c>
      <c r="Q192" s="5">
        <v>39302.077499999999</v>
      </c>
      <c r="R192" s="7">
        <v>4.24</v>
      </c>
      <c r="S192" s="5">
        <v>4236.8200000000006</v>
      </c>
      <c r="T192" s="8">
        <v>8.11</v>
      </c>
      <c r="U192" s="5">
        <v>2431.1752499999998</v>
      </c>
      <c r="AL192" s="5" t="str">
        <f t="shared" si="24"/>
        <v/>
      </c>
      <c r="AN192" s="5" t="str">
        <f t="shared" si="25"/>
        <v/>
      </c>
      <c r="AP192" s="5" t="str">
        <f t="shared" si="26"/>
        <v/>
      </c>
      <c r="AQ192" s="34"/>
      <c r="AS192" s="5">
        <f t="shared" si="22"/>
        <v>45970.072749999999</v>
      </c>
      <c r="AT192" s="11">
        <f t="shared" si="23"/>
        <v>0.60973440841988225</v>
      </c>
      <c r="AU192" s="5">
        <f t="shared" si="27"/>
        <v>609.73440841988224</v>
      </c>
    </row>
    <row r="193" spans="1:47" x14ac:dyDescent="0.3">
      <c r="A193" s="1" t="s">
        <v>250</v>
      </c>
      <c r="B193" s="1" t="s">
        <v>251</v>
      </c>
      <c r="C193" s="1" t="s">
        <v>252</v>
      </c>
      <c r="D193" s="1" t="s">
        <v>253</v>
      </c>
      <c r="E193" s="1" t="s">
        <v>68</v>
      </c>
      <c r="F193" s="1" t="s">
        <v>70</v>
      </c>
      <c r="G193" s="1" t="s">
        <v>52</v>
      </c>
      <c r="H193" s="1" t="s">
        <v>53</v>
      </c>
      <c r="I193" s="2">
        <v>159.38554353200001</v>
      </c>
      <c r="J193" s="2">
        <v>38.96</v>
      </c>
      <c r="K193" s="2">
        <f t="shared" si="20"/>
        <v>38.01</v>
      </c>
      <c r="L193" s="2">
        <f t="shared" si="21"/>
        <v>0.94</v>
      </c>
      <c r="M193" s="3">
        <v>0.94</v>
      </c>
      <c r="P193" s="6">
        <v>8.86</v>
      </c>
      <c r="Q193" s="5">
        <v>17350.095000000001</v>
      </c>
      <c r="R193" s="7">
        <v>22.87</v>
      </c>
      <c r="S193" s="5">
        <v>22852.8475</v>
      </c>
      <c r="T193" s="8">
        <v>6.28</v>
      </c>
      <c r="U193" s="5">
        <v>1882.587</v>
      </c>
      <c r="AL193" s="5" t="str">
        <f t="shared" si="24"/>
        <v/>
      </c>
      <c r="AN193" s="5" t="str">
        <f t="shared" si="25"/>
        <v/>
      </c>
      <c r="AP193" s="5" t="str">
        <f t="shared" si="26"/>
        <v/>
      </c>
      <c r="AQ193" s="34"/>
      <c r="AS193" s="5">
        <f t="shared" si="22"/>
        <v>42085.529500000004</v>
      </c>
      <c r="AT193" s="11">
        <f t="shared" si="23"/>
        <v>0.5582108945590043</v>
      </c>
      <c r="AU193" s="5">
        <f t="shared" si="27"/>
        <v>558.21089455900426</v>
      </c>
    </row>
    <row r="194" spans="1:47" x14ac:dyDescent="0.3">
      <c r="A194" s="1" t="s">
        <v>254</v>
      </c>
      <c r="B194" s="1" t="s">
        <v>255</v>
      </c>
      <c r="C194" s="1" t="s">
        <v>256</v>
      </c>
      <c r="D194" s="1" t="s">
        <v>132</v>
      </c>
      <c r="E194" s="1" t="s">
        <v>74</v>
      </c>
      <c r="F194" s="1" t="s">
        <v>51</v>
      </c>
      <c r="G194" s="1" t="s">
        <v>52</v>
      </c>
      <c r="H194" s="1" t="s">
        <v>53</v>
      </c>
      <c r="I194" s="2">
        <v>79.5815547909</v>
      </c>
      <c r="J194" s="2">
        <v>37.79</v>
      </c>
      <c r="K194" s="2">
        <f t="shared" si="20"/>
        <v>16.09</v>
      </c>
      <c r="L194" s="2">
        <f t="shared" si="21"/>
        <v>0</v>
      </c>
      <c r="R194" s="7">
        <v>11.79</v>
      </c>
      <c r="S194" s="5">
        <v>11781.157499999999</v>
      </c>
      <c r="T194" s="8">
        <v>3.52</v>
      </c>
      <c r="U194" s="5">
        <v>1055.2080000000001</v>
      </c>
      <c r="AB194" s="10">
        <v>0.78</v>
      </c>
      <c r="AC194" s="5">
        <v>84.179550000000006</v>
      </c>
      <c r="AL194" s="5" t="str">
        <f t="shared" si="24"/>
        <v/>
      </c>
      <c r="AN194" s="5" t="str">
        <f t="shared" si="25"/>
        <v/>
      </c>
      <c r="AP194" s="5" t="str">
        <f t="shared" si="26"/>
        <v/>
      </c>
      <c r="AQ194" s="34"/>
      <c r="AS194" s="5">
        <f t="shared" si="22"/>
        <v>12920.545050000001</v>
      </c>
      <c r="AT194" s="11">
        <f t="shared" si="23"/>
        <v>0.17137455786437034</v>
      </c>
      <c r="AU194" s="5">
        <f t="shared" si="27"/>
        <v>171.37455786437033</v>
      </c>
    </row>
    <row r="195" spans="1:47" x14ac:dyDescent="0.3">
      <c r="A195" s="1" t="s">
        <v>257</v>
      </c>
      <c r="B195" s="1" t="s">
        <v>258</v>
      </c>
      <c r="C195" s="1" t="s">
        <v>256</v>
      </c>
      <c r="D195" s="1" t="s">
        <v>132</v>
      </c>
      <c r="E195" s="1" t="s">
        <v>72</v>
      </c>
      <c r="F195" s="1" t="s">
        <v>51</v>
      </c>
      <c r="G195" s="1" t="s">
        <v>52</v>
      </c>
      <c r="H195" s="1" t="s">
        <v>53</v>
      </c>
      <c r="I195" s="2">
        <v>18.9807565656</v>
      </c>
      <c r="J195" s="2">
        <v>17.96</v>
      </c>
      <c r="K195" s="2">
        <f t="shared" ref="K195:K206" si="28">SUM(N195,P195,R195,T195,V195,X195,Z195,AB195,AE195,AG195,AI195)</f>
        <v>2.74</v>
      </c>
      <c r="L195" s="2">
        <f t="shared" ref="L195:L206" si="29">SUM(M195,AD195,AK195,AM195,AO195,AQ195,AR195)</f>
        <v>0</v>
      </c>
      <c r="R195" s="7">
        <v>0.06</v>
      </c>
      <c r="S195" s="5">
        <v>59.954999999999998</v>
      </c>
      <c r="T195" s="8">
        <v>0.19</v>
      </c>
      <c r="U195" s="5">
        <v>56.957250000000009</v>
      </c>
      <c r="AB195" s="10">
        <v>2.4900000000000002</v>
      </c>
      <c r="AC195" s="5">
        <v>268.72702500000003</v>
      </c>
      <c r="AL195" s="5" t="str">
        <f t="shared" si="24"/>
        <v/>
      </c>
      <c r="AN195" s="5" t="str">
        <f t="shared" si="25"/>
        <v/>
      </c>
      <c r="AP195" s="5" t="str">
        <f t="shared" si="26"/>
        <v/>
      </c>
      <c r="AQ195" s="34"/>
      <c r="AS195" s="5">
        <f t="shared" ref="AS195:AS206" si="30">SUM(O195,Q195,S195,U195,W195,Y195,AA195,AC195,AF195,AH195,AJ195)</f>
        <v>385.639275</v>
      </c>
      <c r="AT195" s="11">
        <f t="shared" ref="AT195:AT206" si="31">(AS195/$AS$224)*100</f>
        <v>5.1150133367060492E-3</v>
      </c>
      <c r="AU195" s="5">
        <f t="shared" si="27"/>
        <v>5.1150133367060491</v>
      </c>
    </row>
    <row r="196" spans="1:47" x14ac:dyDescent="0.3">
      <c r="A196" s="1" t="s">
        <v>259</v>
      </c>
      <c r="B196" s="1" t="s">
        <v>260</v>
      </c>
      <c r="C196" s="1" t="s">
        <v>256</v>
      </c>
      <c r="D196" s="1" t="s">
        <v>132</v>
      </c>
      <c r="E196" s="1" t="s">
        <v>71</v>
      </c>
      <c r="F196" s="1" t="s">
        <v>51</v>
      </c>
      <c r="G196" s="1" t="s">
        <v>52</v>
      </c>
      <c r="H196" s="1" t="s">
        <v>53</v>
      </c>
      <c r="I196" s="2">
        <v>79.843894632100003</v>
      </c>
      <c r="J196" s="2">
        <v>37.869999999999997</v>
      </c>
      <c r="K196" s="2">
        <f t="shared" si="28"/>
        <v>25.509999999999998</v>
      </c>
      <c r="L196" s="2">
        <f t="shared" si="29"/>
        <v>0</v>
      </c>
      <c r="P196" s="6">
        <v>0.47</v>
      </c>
      <c r="Q196" s="5">
        <v>920.37749999999994</v>
      </c>
      <c r="R196" s="7">
        <v>23.68</v>
      </c>
      <c r="S196" s="5">
        <v>23662.240000000002</v>
      </c>
      <c r="T196" s="8">
        <v>0.27</v>
      </c>
      <c r="U196" s="5">
        <v>80.939250000000015</v>
      </c>
      <c r="AB196" s="10">
        <v>1.0900000000000001</v>
      </c>
      <c r="AC196" s="5">
        <v>117.635525</v>
      </c>
      <c r="AK196" s="32"/>
      <c r="AL196" s="33" t="str">
        <f t="shared" si="24"/>
        <v/>
      </c>
      <c r="AM196" s="32"/>
      <c r="AN196" s="33" t="str">
        <f t="shared" si="25"/>
        <v/>
      </c>
      <c r="AP196" s="5" t="str">
        <f t="shared" si="26"/>
        <v/>
      </c>
      <c r="AQ196" s="34"/>
      <c r="AS196" s="5">
        <f t="shared" si="30"/>
        <v>24781.192275000001</v>
      </c>
      <c r="AT196" s="11">
        <f t="shared" si="31"/>
        <v>0.32869092232916863</v>
      </c>
      <c r="AU196" s="5">
        <f t="shared" si="27"/>
        <v>328.69092232916864</v>
      </c>
    </row>
    <row r="197" spans="1:47" x14ac:dyDescent="0.3">
      <c r="A197" s="1" t="s">
        <v>259</v>
      </c>
      <c r="B197" s="1" t="s">
        <v>260</v>
      </c>
      <c r="C197" s="1" t="s">
        <v>256</v>
      </c>
      <c r="D197" s="1" t="s">
        <v>132</v>
      </c>
      <c r="E197" s="1" t="s">
        <v>54</v>
      </c>
      <c r="F197" s="1" t="s">
        <v>51</v>
      </c>
      <c r="G197" s="1" t="s">
        <v>52</v>
      </c>
      <c r="H197" s="1" t="s">
        <v>53</v>
      </c>
      <c r="I197" s="2">
        <v>79.843894632100003</v>
      </c>
      <c r="J197" s="2">
        <v>38.9</v>
      </c>
      <c r="K197" s="2">
        <f t="shared" si="28"/>
        <v>19.220000000000002</v>
      </c>
      <c r="L197" s="2">
        <f t="shared" si="29"/>
        <v>0</v>
      </c>
      <c r="P197" s="6">
        <v>18.010000000000002</v>
      </c>
      <c r="Q197" s="5">
        <v>35268.082499999997</v>
      </c>
      <c r="R197" s="7">
        <v>1.21</v>
      </c>
      <c r="S197" s="5">
        <v>1209.0925</v>
      </c>
      <c r="AK197" s="32"/>
      <c r="AL197" s="33" t="str">
        <f t="shared" si="24"/>
        <v/>
      </c>
      <c r="AM197" s="32"/>
      <c r="AN197" s="33" t="str">
        <f t="shared" si="25"/>
        <v/>
      </c>
      <c r="AP197" s="5" t="str">
        <f t="shared" si="26"/>
        <v/>
      </c>
      <c r="AQ197" s="34"/>
      <c r="AS197" s="5">
        <f t="shared" si="30"/>
        <v>36477.174999999996</v>
      </c>
      <c r="AT197" s="11">
        <f t="shared" si="31"/>
        <v>0.48382322212995665</v>
      </c>
      <c r="AU197" s="5">
        <f t="shared" si="27"/>
        <v>483.82322212995666</v>
      </c>
    </row>
    <row r="198" spans="1:47" x14ac:dyDescent="0.3">
      <c r="A198" s="1" t="s">
        <v>261</v>
      </c>
      <c r="B198" s="1" t="s">
        <v>82</v>
      </c>
      <c r="C198" s="1" t="s">
        <v>83</v>
      </c>
      <c r="D198" s="1" t="s">
        <v>79</v>
      </c>
      <c r="E198" s="1" t="s">
        <v>73</v>
      </c>
      <c r="F198" s="1" t="s">
        <v>56</v>
      </c>
      <c r="G198" s="1" t="s">
        <v>52</v>
      </c>
      <c r="H198" s="1" t="s">
        <v>53</v>
      </c>
      <c r="I198" s="2">
        <v>80.528807755800003</v>
      </c>
      <c r="J198" s="2">
        <v>39.26</v>
      </c>
      <c r="K198" s="2">
        <f t="shared" si="28"/>
        <v>39.22</v>
      </c>
      <c r="L198" s="2">
        <f t="shared" si="29"/>
        <v>0</v>
      </c>
      <c r="P198" s="6">
        <v>18.260000000000002</v>
      </c>
      <c r="Q198" s="5">
        <v>35757.644999999997</v>
      </c>
      <c r="R198" s="7">
        <v>16.100000000000001</v>
      </c>
      <c r="S198" s="5">
        <v>16087.924999999999</v>
      </c>
      <c r="T198" s="8">
        <v>4.8600000000000003</v>
      </c>
      <c r="U198" s="5">
        <v>1456.9065000000001</v>
      </c>
      <c r="AK198" s="32"/>
      <c r="AL198" s="33" t="str">
        <f t="shared" si="24"/>
        <v/>
      </c>
      <c r="AM198" s="32"/>
      <c r="AN198" s="33" t="str">
        <f t="shared" si="25"/>
        <v/>
      </c>
      <c r="AP198" s="5" t="str">
        <f t="shared" si="26"/>
        <v/>
      </c>
      <c r="AQ198" s="34"/>
      <c r="AS198" s="5">
        <f t="shared" si="30"/>
        <v>53302.47649999999</v>
      </c>
      <c r="AT198" s="11">
        <f t="shared" si="31"/>
        <v>0.70698939618367629</v>
      </c>
      <c r="AU198" s="5">
        <f t="shared" si="27"/>
        <v>706.98939618367626</v>
      </c>
    </row>
    <row r="199" spans="1:47" x14ac:dyDescent="0.3">
      <c r="A199" s="1" t="s">
        <v>261</v>
      </c>
      <c r="B199" s="1" t="s">
        <v>82</v>
      </c>
      <c r="C199" s="1" t="s">
        <v>83</v>
      </c>
      <c r="D199" s="1" t="s">
        <v>79</v>
      </c>
      <c r="E199" s="1" t="s">
        <v>74</v>
      </c>
      <c r="F199" s="1" t="s">
        <v>56</v>
      </c>
      <c r="G199" s="1" t="s">
        <v>52</v>
      </c>
      <c r="H199" s="1" t="s">
        <v>53</v>
      </c>
      <c r="I199" s="2">
        <v>80.528807755800003</v>
      </c>
      <c r="J199" s="2">
        <v>38.33</v>
      </c>
      <c r="K199" s="2">
        <f t="shared" si="28"/>
        <v>35.79</v>
      </c>
      <c r="L199" s="2">
        <f t="shared" si="29"/>
        <v>2.5300000000000002</v>
      </c>
      <c r="N199" s="4">
        <v>3.89</v>
      </c>
      <c r="O199" s="5">
        <v>9649.6312500000004</v>
      </c>
      <c r="P199" s="6">
        <v>24.01</v>
      </c>
      <c r="Q199" s="5">
        <v>47017.582499999997</v>
      </c>
      <c r="R199" s="7">
        <v>7.66</v>
      </c>
      <c r="S199" s="5">
        <v>7654.2550000000001</v>
      </c>
      <c r="AB199" s="10">
        <v>0.23</v>
      </c>
      <c r="AC199" s="5">
        <v>24.822175000000001</v>
      </c>
      <c r="AK199" s="32"/>
      <c r="AL199" s="33" t="str">
        <f t="shared" si="24"/>
        <v/>
      </c>
      <c r="AM199" s="32">
        <v>1.01</v>
      </c>
      <c r="AN199" s="33">
        <f t="shared" si="25"/>
        <v>5601.46</v>
      </c>
      <c r="AO199" s="31"/>
      <c r="AP199" s="30" t="str">
        <f t="shared" si="26"/>
        <v/>
      </c>
      <c r="AQ199" s="34">
        <v>1.52</v>
      </c>
      <c r="AS199" s="5">
        <f t="shared" si="30"/>
        <v>64346.290924999994</v>
      </c>
      <c r="AT199" s="11">
        <f t="shared" si="31"/>
        <v>0.85347151492529483</v>
      </c>
      <c r="AU199" s="5">
        <f t="shared" si="27"/>
        <v>853.47151492529485</v>
      </c>
    </row>
    <row r="200" spans="1:47" x14ac:dyDescent="0.3">
      <c r="A200" s="1" t="s">
        <v>262</v>
      </c>
      <c r="B200" s="1" t="s">
        <v>263</v>
      </c>
      <c r="C200" s="1" t="s">
        <v>264</v>
      </c>
      <c r="D200" s="1" t="s">
        <v>79</v>
      </c>
      <c r="E200" s="1" t="s">
        <v>57</v>
      </c>
      <c r="F200" s="1" t="s">
        <v>56</v>
      </c>
      <c r="G200" s="1" t="s">
        <v>52</v>
      </c>
      <c r="H200" s="1" t="s">
        <v>53</v>
      </c>
      <c r="I200" s="2">
        <v>8.7691629476999999</v>
      </c>
      <c r="J200" s="2">
        <v>7.63</v>
      </c>
      <c r="K200" s="2">
        <f t="shared" si="28"/>
        <v>7.05</v>
      </c>
      <c r="L200" s="2">
        <f t="shared" si="29"/>
        <v>0.57000000000000006</v>
      </c>
      <c r="N200" s="4">
        <v>0.7</v>
      </c>
      <c r="O200" s="5">
        <v>1736.4375</v>
      </c>
      <c r="Z200" s="9">
        <v>1.89</v>
      </c>
      <c r="AA200" s="5">
        <v>226.62989999999999</v>
      </c>
      <c r="AB200" s="10">
        <v>4.46</v>
      </c>
      <c r="AC200" s="5">
        <v>481.33434999999997</v>
      </c>
      <c r="AK200" s="32">
        <v>0.01</v>
      </c>
      <c r="AL200" s="33">
        <f t="shared" si="24"/>
        <v>33.275999999999996</v>
      </c>
      <c r="AM200" s="32">
        <v>0.22</v>
      </c>
      <c r="AN200" s="33">
        <f t="shared" si="25"/>
        <v>1220.1200000000001</v>
      </c>
      <c r="AO200" s="31"/>
      <c r="AP200" s="30" t="str">
        <f t="shared" si="26"/>
        <v/>
      </c>
      <c r="AQ200" s="34">
        <v>0.34</v>
      </c>
      <c r="AS200" s="5">
        <f t="shared" si="30"/>
        <v>2444.40175</v>
      </c>
      <c r="AT200" s="11">
        <f t="shared" si="31"/>
        <v>3.2421872879824301E-2</v>
      </c>
      <c r="AU200" s="5">
        <f t="shared" si="27"/>
        <v>32.421872879824306</v>
      </c>
    </row>
    <row r="201" spans="1:47" x14ac:dyDescent="0.3">
      <c r="A201" s="1" t="s">
        <v>265</v>
      </c>
      <c r="B201" s="1" t="s">
        <v>82</v>
      </c>
      <c r="C201" s="1" t="s">
        <v>83</v>
      </c>
      <c r="D201" s="1" t="s">
        <v>79</v>
      </c>
      <c r="E201" s="1" t="s">
        <v>55</v>
      </c>
      <c r="F201" s="1" t="s">
        <v>56</v>
      </c>
      <c r="G201" s="1" t="s">
        <v>52</v>
      </c>
      <c r="H201" s="1" t="s">
        <v>53</v>
      </c>
      <c r="I201" s="2">
        <v>111.80181926100001</v>
      </c>
      <c r="J201" s="2">
        <v>38.72</v>
      </c>
      <c r="K201" s="2">
        <f t="shared" si="28"/>
        <v>1.79</v>
      </c>
      <c r="L201" s="2">
        <f t="shared" si="29"/>
        <v>0</v>
      </c>
      <c r="R201" s="7">
        <v>1.33</v>
      </c>
      <c r="S201" s="5">
        <v>1329.0025000000001</v>
      </c>
      <c r="T201" s="8">
        <v>0.46</v>
      </c>
      <c r="U201" s="5">
        <v>137.8965</v>
      </c>
      <c r="AK201" s="32"/>
      <c r="AL201" s="33" t="str">
        <f t="shared" si="24"/>
        <v/>
      </c>
      <c r="AM201" s="32"/>
      <c r="AN201" s="33" t="str">
        <f t="shared" si="25"/>
        <v/>
      </c>
      <c r="AP201" s="5" t="str">
        <f t="shared" si="26"/>
        <v/>
      </c>
      <c r="AQ201" s="34"/>
      <c r="AS201" s="5">
        <f t="shared" si="30"/>
        <v>1466.8990000000001</v>
      </c>
      <c r="AT201" s="11">
        <f t="shared" si="31"/>
        <v>1.94565451057877E-2</v>
      </c>
      <c r="AU201" s="5">
        <f t="shared" si="27"/>
        <v>19.456545105787701</v>
      </c>
    </row>
    <row r="202" spans="1:47" x14ac:dyDescent="0.3">
      <c r="A202" s="1" t="s">
        <v>265</v>
      </c>
      <c r="B202" s="1" t="s">
        <v>82</v>
      </c>
      <c r="C202" s="1" t="s">
        <v>83</v>
      </c>
      <c r="D202" s="1" t="s">
        <v>79</v>
      </c>
      <c r="E202" s="1" t="s">
        <v>57</v>
      </c>
      <c r="F202" s="1" t="s">
        <v>56</v>
      </c>
      <c r="G202" s="1" t="s">
        <v>52</v>
      </c>
      <c r="H202" s="1" t="s">
        <v>53</v>
      </c>
      <c r="I202" s="2">
        <v>111.80181926100001</v>
      </c>
      <c r="J202" s="2">
        <v>30.14</v>
      </c>
      <c r="K202" s="2">
        <f t="shared" si="28"/>
        <v>27.920000000000005</v>
      </c>
      <c r="L202" s="2">
        <f t="shared" si="29"/>
        <v>2.2200000000000002</v>
      </c>
      <c r="N202" s="4">
        <v>6.78</v>
      </c>
      <c r="O202" s="5">
        <v>16818.637500000001</v>
      </c>
      <c r="P202" s="6">
        <v>20.55</v>
      </c>
      <c r="Q202" s="5">
        <v>40242.037499999999</v>
      </c>
      <c r="R202" s="7">
        <v>0.19</v>
      </c>
      <c r="S202" s="5">
        <v>189.85749999999999</v>
      </c>
      <c r="Z202" s="9">
        <v>0.17</v>
      </c>
      <c r="AA202" s="5">
        <v>20.384699999999999</v>
      </c>
      <c r="AB202" s="10">
        <v>0.23</v>
      </c>
      <c r="AC202" s="5">
        <v>24.822175000000001</v>
      </c>
      <c r="AK202" s="32"/>
      <c r="AL202" s="33" t="str">
        <f t="shared" si="24"/>
        <v/>
      </c>
      <c r="AM202" s="32">
        <v>0.89</v>
      </c>
      <c r="AN202" s="33">
        <f t="shared" si="25"/>
        <v>4935.9400000000005</v>
      </c>
      <c r="AO202" s="31"/>
      <c r="AP202" s="30" t="str">
        <f t="shared" si="26"/>
        <v/>
      </c>
      <c r="AQ202" s="34">
        <v>1.33</v>
      </c>
      <c r="AS202" s="5">
        <f t="shared" si="30"/>
        <v>57295.739375000005</v>
      </c>
      <c r="AT202" s="11">
        <f t="shared" si="31"/>
        <v>0.75995493726503593</v>
      </c>
      <c r="AU202" s="5">
        <f t="shared" si="27"/>
        <v>759.95493726503594</v>
      </c>
    </row>
    <row r="203" spans="1:47" x14ac:dyDescent="0.3">
      <c r="A203" s="1" t="s">
        <v>265</v>
      </c>
      <c r="B203" s="1" t="s">
        <v>82</v>
      </c>
      <c r="C203" s="1" t="s">
        <v>83</v>
      </c>
      <c r="D203" s="1" t="s">
        <v>79</v>
      </c>
      <c r="E203" s="1" t="s">
        <v>58</v>
      </c>
      <c r="F203" s="1" t="s">
        <v>56</v>
      </c>
      <c r="G203" s="1" t="s">
        <v>52</v>
      </c>
      <c r="H203" s="1" t="s">
        <v>53</v>
      </c>
      <c r="I203" s="2">
        <v>111.80181926100001</v>
      </c>
      <c r="J203" s="2">
        <v>38.72</v>
      </c>
      <c r="K203" s="2">
        <f t="shared" si="28"/>
        <v>34.01</v>
      </c>
      <c r="L203" s="2">
        <f t="shared" si="29"/>
        <v>0</v>
      </c>
      <c r="P203" s="6">
        <v>4.75</v>
      </c>
      <c r="Q203" s="5">
        <v>9301.6875</v>
      </c>
      <c r="R203" s="7">
        <v>22.04</v>
      </c>
      <c r="S203" s="5">
        <v>22023.47</v>
      </c>
      <c r="T203" s="8">
        <v>7.22</v>
      </c>
      <c r="U203" s="5">
        <v>2164.3755000000001</v>
      </c>
      <c r="AK203" s="32"/>
      <c r="AL203" s="33" t="str">
        <f t="shared" si="24"/>
        <v/>
      </c>
      <c r="AM203" s="32"/>
      <c r="AN203" s="33" t="str">
        <f t="shared" si="25"/>
        <v/>
      </c>
      <c r="AP203" s="5" t="str">
        <f t="shared" si="26"/>
        <v/>
      </c>
      <c r="AQ203" s="34"/>
      <c r="AS203" s="5">
        <f t="shared" si="30"/>
        <v>33489.533000000003</v>
      </c>
      <c r="AT203" s="11">
        <f t="shared" si="31"/>
        <v>0.44419595990335098</v>
      </c>
      <c r="AU203" s="5">
        <f t="shared" si="27"/>
        <v>444.19595990335102</v>
      </c>
    </row>
    <row r="204" spans="1:47" x14ac:dyDescent="0.3">
      <c r="A204" s="1" t="s">
        <v>266</v>
      </c>
      <c r="B204" s="1" t="s">
        <v>82</v>
      </c>
      <c r="C204" s="1" t="s">
        <v>83</v>
      </c>
      <c r="D204" s="1" t="s">
        <v>79</v>
      </c>
      <c r="E204" s="1" t="s">
        <v>72</v>
      </c>
      <c r="F204" s="1" t="s">
        <v>56</v>
      </c>
      <c r="G204" s="1" t="s">
        <v>52</v>
      </c>
      <c r="H204" s="1" t="s">
        <v>53</v>
      </c>
      <c r="I204" s="2">
        <v>40.2302844811</v>
      </c>
      <c r="J204" s="2">
        <v>39.26</v>
      </c>
      <c r="K204" s="2">
        <f t="shared" si="28"/>
        <v>2.6199999999999997</v>
      </c>
      <c r="L204" s="2">
        <f t="shared" si="29"/>
        <v>0</v>
      </c>
      <c r="R204" s="7">
        <v>2.3199999999999998</v>
      </c>
      <c r="S204" s="5">
        <v>2318.2600000000002</v>
      </c>
      <c r="T204" s="8">
        <v>0.3</v>
      </c>
      <c r="U204" s="5">
        <v>89.932500000000005</v>
      </c>
      <c r="AK204" s="32"/>
      <c r="AL204" s="33" t="str">
        <f t="shared" si="24"/>
        <v/>
      </c>
      <c r="AM204" s="32"/>
      <c r="AN204" s="33" t="str">
        <f t="shared" si="25"/>
        <v/>
      </c>
      <c r="AP204" s="5" t="str">
        <f t="shared" si="26"/>
        <v/>
      </c>
      <c r="AQ204" s="34"/>
      <c r="AS204" s="5">
        <f t="shared" si="30"/>
        <v>2408.1925000000001</v>
      </c>
      <c r="AT204" s="11">
        <f t="shared" si="31"/>
        <v>3.1941603341245475E-2</v>
      </c>
      <c r="AU204" s="5">
        <f t="shared" si="27"/>
        <v>31.941603341245475</v>
      </c>
    </row>
    <row r="205" spans="1:47" x14ac:dyDescent="0.3">
      <c r="A205" s="1" t="s">
        <v>267</v>
      </c>
      <c r="B205" s="1" t="s">
        <v>268</v>
      </c>
      <c r="C205" s="1" t="s">
        <v>269</v>
      </c>
      <c r="D205" s="1" t="s">
        <v>184</v>
      </c>
      <c r="E205" s="1" t="s">
        <v>71</v>
      </c>
      <c r="F205" s="1" t="s">
        <v>56</v>
      </c>
      <c r="G205" s="1" t="s">
        <v>52</v>
      </c>
      <c r="H205" s="1" t="s">
        <v>53</v>
      </c>
      <c r="I205" s="2">
        <v>40.201421392100002</v>
      </c>
      <c r="J205" s="2">
        <v>37.33</v>
      </c>
      <c r="K205" s="2">
        <f t="shared" si="28"/>
        <v>2.58</v>
      </c>
      <c r="L205" s="2">
        <f t="shared" si="29"/>
        <v>0</v>
      </c>
      <c r="R205" s="7">
        <v>0.02</v>
      </c>
      <c r="S205" s="5">
        <v>19.984999999999999</v>
      </c>
      <c r="T205" s="8">
        <v>2.56</v>
      </c>
      <c r="U205" s="5">
        <v>767.42400000000009</v>
      </c>
      <c r="AK205" s="32"/>
      <c r="AL205" s="33" t="str">
        <f t="shared" si="24"/>
        <v/>
      </c>
      <c r="AM205" s="32"/>
      <c r="AN205" s="33" t="str">
        <f t="shared" si="25"/>
        <v/>
      </c>
      <c r="AP205" s="5" t="str">
        <f t="shared" si="26"/>
        <v/>
      </c>
      <c r="AQ205" s="34"/>
      <c r="AS205" s="5">
        <f t="shared" si="30"/>
        <v>787.40900000000011</v>
      </c>
      <c r="AT205" s="11">
        <f t="shared" si="31"/>
        <v>1.0443976528174869E-2</v>
      </c>
      <c r="AU205" s="5">
        <f t="shared" si="27"/>
        <v>10.443976528174868</v>
      </c>
    </row>
    <row r="206" spans="1:47" x14ac:dyDescent="0.3">
      <c r="A206" s="1" t="s">
        <v>270</v>
      </c>
      <c r="B206" s="1" t="s">
        <v>271</v>
      </c>
      <c r="C206" s="1" t="s">
        <v>272</v>
      </c>
      <c r="D206" s="1" t="s">
        <v>79</v>
      </c>
      <c r="E206" s="1" t="s">
        <v>60</v>
      </c>
      <c r="F206" s="1" t="s">
        <v>56</v>
      </c>
      <c r="G206" s="1" t="s">
        <v>52</v>
      </c>
      <c r="H206" s="1" t="s">
        <v>53</v>
      </c>
      <c r="I206" s="2">
        <v>160.66575743600001</v>
      </c>
      <c r="J206" s="2">
        <v>37.54</v>
      </c>
      <c r="K206" s="2">
        <f t="shared" si="28"/>
        <v>0.17</v>
      </c>
      <c r="L206" s="2">
        <f t="shared" si="29"/>
        <v>0</v>
      </c>
      <c r="N206" s="4">
        <v>0.03</v>
      </c>
      <c r="O206" s="5">
        <v>74.418750000000003</v>
      </c>
      <c r="P206" s="6">
        <v>0.14000000000000001</v>
      </c>
      <c r="Q206" s="5">
        <v>274.15499999999997</v>
      </c>
      <c r="AK206" s="32"/>
      <c r="AL206" s="33" t="str">
        <f t="shared" si="24"/>
        <v/>
      </c>
      <c r="AM206" s="32"/>
      <c r="AN206" s="33" t="str">
        <f t="shared" si="25"/>
        <v/>
      </c>
      <c r="AP206" s="5" t="str">
        <f t="shared" si="26"/>
        <v/>
      </c>
      <c r="AS206" s="5">
        <f t="shared" si="30"/>
        <v>348.57374999999996</v>
      </c>
      <c r="AT206" s="11">
        <f t="shared" si="31"/>
        <v>4.6233864019053555E-3</v>
      </c>
      <c r="AU206" s="5">
        <f t="shared" si="27"/>
        <v>4.6233864019053561</v>
      </c>
    </row>
    <row r="207" spans="1:47" x14ac:dyDescent="0.3">
      <c r="B207" s="35" t="s">
        <v>281</v>
      </c>
    </row>
    <row r="208" spans="1:47" x14ac:dyDescent="0.3">
      <c r="B208" s="36" t="s">
        <v>279</v>
      </c>
      <c r="C208" s="1" t="s">
        <v>284</v>
      </c>
      <c r="D208" s="1" t="s">
        <v>113</v>
      </c>
      <c r="K208" s="2">
        <f t="shared" ref="K208:K211" si="32">SUM(N208,P208,R208,T208,V208,X208,Z208,AB208,AE208,AG208,AI208)</f>
        <v>39.44</v>
      </c>
      <c r="L208" s="2">
        <f t="shared" ref="L208:L211" si="33">SUM(M208,AD208,AK208,AM208,AO208,AQ208,AR208)</f>
        <v>0</v>
      </c>
      <c r="AG208" s="9">
        <v>39.44</v>
      </c>
      <c r="AH208" s="5">
        <v>53273.33</v>
      </c>
      <c r="AL208" s="5" t="str">
        <f t="shared" ref="AL208:AL211" si="34">IF(AK208&gt;0,AK208*$AL$1,"")</f>
        <v/>
      </c>
      <c r="AN208" s="5" t="str">
        <f t="shared" ref="AN208:AN211" si="35">IF(AM208&gt;0,AM208*$AN$1,"")</f>
        <v/>
      </c>
      <c r="AP208" s="5" t="str">
        <f t="shared" ref="AP208:AP211" si="36">IF(AO208&gt;0,AO208*$AP$1,"")</f>
        <v/>
      </c>
      <c r="AS208" s="5">
        <f t="shared" ref="AS208:AS211" si="37">SUM(O208,Q208,S208,U208,W208,Y208,AA208,AC208,AF208,AH208,AJ208)</f>
        <v>53273.33</v>
      </c>
      <c r="AT208" s="11">
        <f>(AS208/$AS$224)*100</f>
        <v>0.70660280501964545</v>
      </c>
      <c r="AU208" s="5">
        <f t="shared" ref="AU208:AU211" si="38">(AT208/100)*$AU$1</f>
        <v>706.60280501964553</v>
      </c>
    </row>
    <row r="209" spans="1:47" x14ac:dyDescent="0.3">
      <c r="B209" s="36" t="s">
        <v>277</v>
      </c>
      <c r="C209" s="1" t="s">
        <v>284</v>
      </c>
      <c r="D209" s="1" t="s">
        <v>113</v>
      </c>
      <c r="K209" s="2">
        <f t="shared" si="32"/>
        <v>0.04</v>
      </c>
      <c r="L209" s="2">
        <f t="shared" si="33"/>
        <v>0</v>
      </c>
      <c r="AG209" s="9">
        <v>0.04</v>
      </c>
      <c r="AH209" s="5">
        <v>62.664000000000009</v>
      </c>
      <c r="AL209" s="5" t="str">
        <f t="shared" si="34"/>
        <v/>
      </c>
      <c r="AN209" s="5" t="str">
        <f t="shared" si="35"/>
        <v/>
      </c>
      <c r="AP209" s="5" t="str">
        <f t="shared" si="36"/>
        <v/>
      </c>
      <c r="AS209" s="5">
        <f t="shared" si="37"/>
        <v>62.664000000000009</v>
      </c>
      <c r="AT209" s="11">
        <f>(AS209/$AS$224)*100</f>
        <v>8.3115807053456335E-4</v>
      </c>
      <c r="AU209" s="5">
        <f t="shared" si="38"/>
        <v>0.83115807053456336</v>
      </c>
    </row>
    <row r="210" spans="1:47" x14ac:dyDescent="0.3">
      <c r="B210" s="36" t="s">
        <v>278</v>
      </c>
      <c r="C210" s="1" t="s">
        <v>284</v>
      </c>
      <c r="D210" s="1" t="s">
        <v>113</v>
      </c>
      <c r="K210" s="2">
        <f t="shared" si="32"/>
        <v>25.73</v>
      </c>
      <c r="L210" s="2">
        <f t="shared" si="33"/>
        <v>0</v>
      </c>
      <c r="AG210" s="9">
        <v>25.73</v>
      </c>
      <c r="AH210" s="5">
        <v>40308.620000000003</v>
      </c>
      <c r="AL210" s="5" t="str">
        <f t="shared" si="34"/>
        <v/>
      </c>
      <c r="AN210" s="5" t="str">
        <f t="shared" si="35"/>
        <v/>
      </c>
      <c r="AP210" s="5" t="str">
        <f t="shared" si="36"/>
        <v/>
      </c>
      <c r="AS210" s="5">
        <f t="shared" si="37"/>
        <v>40308.620000000003</v>
      </c>
      <c r="AT210" s="11">
        <f>(AS210/$AS$224)*100</f>
        <v>0.53464245539880806</v>
      </c>
      <c r="AU210" s="5">
        <f t="shared" si="38"/>
        <v>534.64245539880812</v>
      </c>
    </row>
    <row r="211" spans="1:47" x14ac:dyDescent="0.3">
      <c r="B211" s="36" t="s">
        <v>49</v>
      </c>
      <c r="C211" s="1" t="s">
        <v>284</v>
      </c>
      <c r="D211" s="1" t="s">
        <v>113</v>
      </c>
      <c r="K211" s="2">
        <f t="shared" si="32"/>
        <v>4.62</v>
      </c>
      <c r="L211" s="2">
        <f t="shared" si="33"/>
        <v>0</v>
      </c>
      <c r="AG211" s="9">
        <v>4.62</v>
      </c>
      <c r="AH211" s="5">
        <v>7237.69</v>
      </c>
      <c r="AL211" s="5" t="str">
        <f t="shared" si="34"/>
        <v/>
      </c>
      <c r="AN211" s="5" t="str">
        <f t="shared" si="35"/>
        <v/>
      </c>
      <c r="AP211" s="5" t="str">
        <f t="shared" si="36"/>
        <v/>
      </c>
      <c r="AS211" s="5">
        <f t="shared" si="37"/>
        <v>7237.69</v>
      </c>
      <c r="AT211" s="11">
        <f>(AS211/$AS$224)*100</f>
        <v>9.599873061929183E-2</v>
      </c>
      <c r="AU211" s="5">
        <f t="shared" si="38"/>
        <v>95.998730619291834</v>
      </c>
    </row>
    <row r="212" spans="1:47" x14ac:dyDescent="0.3">
      <c r="B212" s="35" t="s">
        <v>282</v>
      </c>
    </row>
    <row r="213" spans="1:47" x14ac:dyDescent="0.3">
      <c r="B213" s="36" t="s">
        <v>273</v>
      </c>
      <c r="C213" s="1" t="s">
        <v>285</v>
      </c>
      <c r="D213" s="1" t="s">
        <v>79</v>
      </c>
      <c r="K213" s="2">
        <f t="shared" ref="K213:K217" si="39">SUM(N213,P213,R213,T213,V213,X213,Z213,AB213,AE213,AG213,AI213)</f>
        <v>1.48</v>
      </c>
      <c r="L213" s="2">
        <f t="shared" ref="L213:L217" si="40">SUM(M213,AD213,AK213,AM213,AO213,AQ213,AR213)</f>
        <v>0</v>
      </c>
      <c r="AG213" s="9">
        <v>1.48</v>
      </c>
      <c r="AH213" s="5">
        <v>2318.5700000000002</v>
      </c>
      <c r="AL213" s="5" t="str">
        <f t="shared" ref="AL213:AL217" si="41">IF(AK213&gt;0,AK213*$AL$1,"")</f>
        <v/>
      </c>
      <c r="AN213" s="5" t="str">
        <f t="shared" ref="AN213:AN217" si="42">IF(AM213&gt;0,AM213*$AN$1,"")</f>
        <v/>
      </c>
      <c r="AP213" s="5" t="str">
        <f t="shared" ref="AP213:AP217" si="43">IF(AO213&gt;0,AO213*$AP$1,"")</f>
        <v/>
      </c>
      <c r="AS213" s="5">
        <f t="shared" ref="AS213:AS217" si="44">SUM(O213,Q213,S213,U213,W213,Y213,AA213,AC213,AF213,AH213,AJ213)</f>
        <v>2318.5700000000002</v>
      </c>
      <c r="AT213" s="11">
        <f>(AS213/$AS$224)*100</f>
        <v>3.0752875137229071E-2</v>
      </c>
      <c r="AU213" s="5">
        <f t="shared" ref="AU213:AU217" si="45">(AT213/100)*$AU$1</f>
        <v>30.752875137229072</v>
      </c>
    </row>
    <row r="214" spans="1:47" x14ac:dyDescent="0.3">
      <c r="B214" s="36" t="s">
        <v>274</v>
      </c>
      <c r="C214" s="1" t="s">
        <v>285</v>
      </c>
      <c r="D214" s="1" t="s">
        <v>79</v>
      </c>
      <c r="K214" s="2">
        <f t="shared" si="39"/>
        <v>14.15</v>
      </c>
      <c r="L214" s="2">
        <f t="shared" si="40"/>
        <v>0</v>
      </c>
      <c r="AG214" s="9">
        <v>14.15</v>
      </c>
      <c r="AH214" s="5">
        <v>21003.63</v>
      </c>
      <c r="AL214" s="5" t="str">
        <f t="shared" si="41"/>
        <v/>
      </c>
      <c r="AN214" s="5" t="str">
        <f t="shared" si="42"/>
        <v/>
      </c>
      <c r="AP214" s="5" t="str">
        <f t="shared" si="43"/>
        <v/>
      </c>
      <c r="AS214" s="5">
        <f t="shared" si="44"/>
        <v>21003.63</v>
      </c>
      <c r="AT214" s="11">
        <f>(AS214/$AS$224)*100</f>
        <v>0.27858637471310277</v>
      </c>
      <c r="AU214" s="5">
        <f t="shared" si="45"/>
        <v>278.58637471310277</v>
      </c>
    </row>
    <row r="215" spans="1:47" x14ac:dyDescent="0.3">
      <c r="B215" s="36" t="s">
        <v>275</v>
      </c>
      <c r="C215" s="1" t="s">
        <v>285</v>
      </c>
      <c r="D215" s="1" t="s">
        <v>79</v>
      </c>
      <c r="K215" s="2">
        <f t="shared" si="39"/>
        <v>4.95</v>
      </c>
      <c r="L215" s="2">
        <f t="shared" si="40"/>
        <v>0</v>
      </c>
      <c r="AG215" s="9">
        <v>4.95</v>
      </c>
      <c r="AH215" s="5">
        <v>7754.67</v>
      </c>
      <c r="AL215" s="5" t="str">
        <f t="shared" si="41"/>
        <v/>
      </c>
      <c r="AN215" s="5" t="str">
        <f t="shared" si="42"/>
        <v/>
      </c>
      <c r="AP215" s="5" t="str">
        <f t="shared" si="43"/>
        <v/>
      </c>
      <c r="AS215" s="5">
        <f t="shared" si="44"/>
        <v>7754.67</v>
      </c>
      <c r="AT215" s="11">
        <f>(AS215/$AS$224)*100</f>
        <v>0.1028558112286522</v>
      </c>
      <c r="AU215" s="5">
        <f t="shared" si="45"/>
        <v>102.8558112286522</v>
      </c>
    </row>
    <row r="216" spans="1:47" x14ac:dyDescent="0.3">
      <c r="B216" s="36" t="s">
        <v>274</v>
      </c>
      <c r="C216" s="1" t="s">
        <v>285</v>
      </c>
      <c r="D216" s="1" t="s">
        <v>79</v>
      </c>
      <c r="K216" s="2">
        <f t="shared" si="39"/>
        <v>1.02</v>
      </c>
      <c r="L216" s="2">
        <f t="shared" si="40"/>
        <v>0</v>
      </c>
      <c r="AG216" s="9">
        <v>1.02</v>
      </c>
      <c r="AH216" s="5">
        <v>1597.932</v>
      </c>
      <c r="AL216" s="5" t="str">
        <f t="shared" si="41"/>
        <v/>
      </c>
      <c r="AN216" s="5" t="str">
        <f t="shared" si="42"/>
        <v/>
      </c>
      <c r="AP216" s="5" t="str">
        <f t="shared" si="43"/>
        <v/>
      </c>
      <c r="AS216" s="5">
        <f t="shared" si="44"/>
        <v>1597.932</v>
      </c>
      <c r="AT216" s="11">
        <f>(AS216/$AS$224)*100</f>
        <v>2.1194530798631366E-2</v>
      </c>
      <c r="AU216" s="5">
        <f t="shared" si="45"/>
        <v>21.194530798631366</v>
      </c>
    </row>
    <row r="217" spans="1:47" x14ac:dyDescent="0.3">
      <c r="B217" s="36" t="s">
        <v>62</v>
      </c>
      <c r="C217" s="1" t="s">
        <v>285</v>
      </c>
      <c r="D217" s="1" t="s">
        <v>79</v>
      </c>
      <c r="K217" s="2">
        <f t="shared" si="39"/>
        <v>0.02</v>
      </c>
      <c r="L217" s="2">
        <f t="shared" si="40"/>
        <v>0</v>
      </c>
      <c r="AG217" s="9">
        <v>0.02</v>
      </c>
      <c r="AH217" s="5">
        <v>31.332000000000001</v>
      </c>
      <c r="AL217" s="5" t="str">
        <f t="shared" si="41"/>
        <v/>
      </c>
      <c r="AN217" s="5" t="str">
        <f t="shared" si="42"/>
        <v/>
      </c>
      <c r="AP217" s="5" t="str">
        <f t="shared" si="43"/>
        <v/>
      </c>
      <c r="AS217" s="5">
        <f t="shared" si="44"/>
        <v>31.332000000000001</v>
      </c>
      <c r="AT217" s="11">
        <f>(AS217/$AS$224)*100</f>
        <v>4.1557903526728168E-4</v>
      </c>
      <c r="AU217" s="5">
        <f t="shared" si="45"/>
        <v>0.41557903526728168</v>
      </c>
    </row>
    <row r="218" spans="1:47" x14ac:dyDescent="0.3">
      <c r="B218" s="35" t="s">
        <v>283</v>
      </c>
    </row>
    <row r="219" spans="1:47" x14ac:dyDescent="0.3">
      <c r="B219" s="36" t="s">
        <v>273</v>
      </c>
      <c r="C219" s="1" t="s">
        <v>287</v>
      </c>
      <c r="D219" s="1" t="s">
        <v>79</v>
      </c>
      <c r="K219" s="2">
        <f t="shared" ref="K219:K221" si="46">SUM(N219,P219,R219,T219,V219,X219,Z219,AB219,AE219,AG219,AI219)</f>
        <v>9.73</v>
      </c>
      <c r="L219" s="2">
        <f t="shared" ref="L219:L221" si="47">SUM(M219,AD219,AK219,AM219,AO219,AQ219,AR219)</f>
        <v>0</v>
      </c>
      <c r="AG219" s="9">
        <v>9.73</v>
      </c>
      <c r="AH219" s="5">
        <v>15243.02</v>
      </c>
      <c r="AL219" s="5" t="str">
        <f t="shared" ref="AL219:AL220" si="48">IF(AK219&gt;0,AK219*$AL$1,"")</f>
        <v/>
      </c>
      <c r="AN219" s="5" t="str">
        <f t="shared" ref="AN219:AN220" si="49">IF(AM219&gt;0,AM219*$AN$1,"")</f>
        <v/>
      </c>
      <c r="AP219" s="5" t="str">
        <f t="shared" ref="AP219:AP220" si="50">IF(AO219&gt;0,AO219*$AP$1,"")</f>
        <v/>
      </c>
      <c r="AS219" s="5">
        <f t="shared" ref="AS219:AS221" si="51">SUM(O219,Q219,S219,U219,W219,Y219,AA219,AC219,AF219,AH219,AJ219)</f>
        <v>15243.02</v>
      </c>
      <c r="AT219" s="11">
        <f>(AS219/$AS$224)*100</f>
        <v>0.20217922718498274</v>
      </c>
      <c r="AU219" s="5">
        <f t="shared" ref="AU219:AU220" si="52">(AT219/100)*$AU$1</f>
        <v>202.17922718498275</v>
      </c>
    </row>
    <row r="220" spans="1:47" x14ac:dyDescent="0.3">
      <c r="B220" s="36" t="s">
        <v>274</v>
      </c>
      <c r="C220" s="1" t="s">
        <v>287</v>
      </c>
      <c r="D220" s="1" t="s">
        <v>79</v>
      </c>
      <c r="K220" s="2">
        <f t="shared" si="46"/>
        <v>17.84</v>
      </c>
      <c r="L220" s="2">
        <f t="shared" si="47"/>
        <v>0</v>
      </c>
      <c r="AG220" s="9">
        <v>17.84</v>
      </c>
      <c r="AH220" s="5">
        <v>26117.46</v>
      </c>
      <c r="AL220" s="5" t="str">
        <f t="shared" si="48"/>
        <v/>
      </c>
      <c r="AN220" s="5" t="str">
        <f t="shared" si="49"/>
        <v/>
      </c>
      <c r="AP220" s="5" t="str">
        <f t="shared" si="50"/>
        <v/>
      </c>
      <c r="AS220" s="5">
        <f t="shared" si="51"/>
        <v>26117.46</v>
      </c>
      <c r="AT220" s="11">
        <f>(AS220/$AS$224)*100</f>
        <v>0.34641481011208403</v>
      </c>
      <c r="AU220" s="5">
        <f t="shared" si="52"/>
        <v>346.41481011208401</v>
      </c>
    </row>
    <row r="221" spans="1:47" x14ac:dyDescent="0.3">
      <c r="B221" s="36" t="s">
        <v>275</v>
      </c>
      <c r="C221" s="1" t="s">
        <v>287</v>
      </c>
      <c r="D221" s="1" t="s">
        <v>79</v>
      </c>
      <c r="K221" s="2">
        <f t="shared" si="46"/>
        <v>17.38</v>
      </c>
      <c r="L221" s="2">
        <f t="shared" si="47"/>
        <v>0</v>
      </c>
      <c r="AG221" s="9">
        <v>17.38</v>
      </c>
      <c r="AH221" s="5">
        <v>27227.51</v>
      </c>
      <c r="AL221" s="5" t="str">
        <f t="shared" ref="AL221:AL222" si="53">IF(AK221&gt;0,AK221*$AL$1,"")</f>
        <v/>
      </c>
      <c r="AN221" s="5" t="str">
        <f t="shared" ref="AN221:AN222" si="54">IF(AM221&gt;0,AM221*$AN$1,"")</f>
        <v/>
      </c>
      <c r="AP221" s="5" t="str">
        <f t="shared" ref="AP221:AP222" si="55">IF(AO221&gt;0,AO221*$AP$1,"")</f>
        <v/>
      </c>
      <c r="AS221" s="5">
        <f t="shared" si="51"/>
        <v>27227.51</v>
      </c>
      <c r="AT221" s="11">
        <f>(AS221/$AS$224)*100</f>
        <v>0.36113820817471798</v>
      </c>
      <c r="AU221" s="5">
        <f t="shared" ref="AU221:AU222" si="56">(AT221/100)*$AU$1</f>
        <v>361.13820817471799</v>
      </c>
    </row>
    <row r="222" spans="1:47" x14ac:dyDescent="0.3">
      <c r="B222" s="36" t="s">
        <v>276</v>
      </c>
      <c r="C222" s="1" t="s">
        <v>287</v>
      </c>
      <c r="D222" s="1" t="s">
        <v>79</v>
      </c>
      <c r="K222" s="2">
        <f t="shared" ref="K222" si="57">SUM(N222,P222,R222,T222,V222,X222,Z222,AB222,AE222,AG222,AI222)</f>
        <v>29.28</v>
      </c>
      <c r="L222" s="2">
        <f t="shared" ref="L222" si="58">SUM(M222,AD222,AK222,AM222,AO222,AQ222,AR222)</f>
        <v>0</v>
      </c>
      <c r="AG222" s="9">
        <v>29.28</v>
      </c>
      <c r="AH222" s="5">
        <v>44598.86</v>
      </c>
      <c r="AL222" s="5" t="str">
        <f t="shared" si="53"/>
        <v/>
      </c>
      <c r="AN222" s="5" t="str">
        <f t="shared" si="54"/>
        <v/>
      </c>
      <c r="AP222" s="5" t="str">
        <f t="shared" si="55"/>
        <v/>
      </c>
      <c r="AS222" s="5">
        <f t="shared" ref="AS222" si="59">SUM(O222,Q222,S222,U222,W222,Y222,AA222,AC222,AF222,AH222,AJ222)</f>
        <v>44598.86</v>
      </c>
      <c r="AT222" s="11">
        <f>(AS222/$AS$224)*100</f>
        <v>0.59154701943127008</v>
      </c>
      <c r="AU222" s="5">
        <f t="shared" si="56"/>
        <v>591.54701943127009</v>
      </c>
    </row>
    <row r="223" spans="1:47" ht="15" thickBot="1" x14ac:dyDescent="0.35">
      <c r="B223" s="36" t="s">
        <v>62</v>
      </c>
      <c r="C223" s="1" t="s">
        <v>287</v>
      </c>
      <c r="D223" s="1" t="s">
        <v>79</v>
      </c>
      <c r="K223" s="2">
        <f t="shared" ref="K223" si="60">SUM(N223,P223,R223,T223,V223,X223,Z223,AB223,AE223,AG223,AI223)</f>
        <v>12.43</v>
      </c>
      <c r="L223" s="2">
        <f t="shared" ref="L223" si="61">SUM(M223,AD223,AK223,AM223,AO223,AQ223,AR223)</f>
        <v>0</v>
      </c>
      <c r="AG223" s="9">
        <v>12.43</v>
      </c>
      <c r="AH223" s="5">
        <v>19472.84</v>
      </c>
      <c r="AL223" s="5" t="str">
        <f t="shared" ref="AL223" si="62">IF(AK223&gt;0,AK223*$AL$1,"")</f>
        <v/>
      </c>
      <c r="AN223" s="5" t="str">
        <f t="shared" ref="AN223" si="63">IF(AM223&gt;0,AM223*$AN$1,"")</f>
        <v/>
      </c>
      <c r="AP223" s="5" t="str">
        <f t="shared" ref="AP223" si="64">IF(AO223&gt;0,AO223*$AP$1,"")</f>
        <v/>
      </c>
      <c r="AS223" s="5">
        <f t="shared" ref="AS223" si="65">SUM(O223,Q223,S223,U223,W223,Y223,AA223,AC223,AF223,AH223,AJ223)</f>
        <v>19472.84</v>
      </c>
      <c r="AT223" s="11">
        <f>(AS223/$AS$224)*100</f>
        <v>0.25828239694606575</v>
      </c>
      <c r="AU223" s="5">
        <f t="shared" ref="AU223" si="66">(AT223/100)*$AU$1</f>
        <v>258.28239694606572</v>
      </c>
    </row>
    <row r="224" spans="1:47" ht="15" thickTop="1" x14ac:dyDescent="0.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>
        <f t="shared" ref="K224:AU224" si="67">SUM(K3:K223)</f>
        <v>5695.4699999999966</v>
      </c>
      <c r="L224" s="20">
        <f t="shared" si="67"/>
        <v>114.34</v>
      </c>
      <c r="M224" s="21">
        <f t="shared" si="67"/>
        <v>65.38</v>
      </c>
      <c r="N224" s="22">
        <f t="shared" si="67"/>
        <v>288.32</v>
      </c>
      <c r="O224" s="23">
        <f t="shared" si="67"/>
        <v>685198.23624999973</v>
      </c>
      <c r="P224" s="24">
        <f t="shared" si="67"/>
        <v>2226.91</v>
      </c>
      <c r="Q224" s="23">
        <f t="shared" si="67"/>
        <v>4179540.5350000011</v>
      </c>
      <c r="R224" s="25">
        <f t="shared" si="67"/>
        <v>2322.0000000000009</v>
      </c>
      <c r="S224" s="23">
        <f t="shared" si="67"/>
        <v>2262182.089999998</v>
      </c>
      <c r="T224" s="26">
        <f t="shared" si="67"/>
        <v>400.07</v>
      </c>
      <c r="U224" s="23">
        <f t="shared" si="67"/>
        <v>117332.36325000001</v>
      </c>
      <c r="V224" s="20">
        <f t="shared" si="67"/>
        <v>0</v>
      </c>
      <c r="W224" s="23">
        <f t="shared" si="67"/>
        <v>0</v>
      </c>
      <c r="X224" s="20">
        <f t="shared" si="67"/>
        <v>0</v>
      </c>
      <c r="Y224" s="23">
        <f t="shared" si="67"/>
        <v>0</v>
      </c>
      <c r="Z224" s="27">
        <f t="shared" si="67"/>
        <v>89.580000000000041</v>
      </c>
      <c r="AA224" s="23">
        <f t="shared" si="67"/>
        <v>10529.814282000001</v>
      </c>
      <c r="AB224" s="28">
        <f t="shared" si="67"/>
        <v>125.69999999999996</v>
      </c>
      <c r="AC224" s="23">
        <f t="shared" si="67"/>
        <v>12909.072750000001</v>
      </c>
      <c r="AD224" s="20">
        <f t="shared" si="67"/>
        <v>0</v>
      </c>
      <c r="AE224" s="20">
        <f t="shared" si="67"/>
        <v>64.779999999999987</v>
      </c>
      <c r="AF224" s="23">
        <f t="shared" si="67"/>
        <v>5419.8679500000007</v>
      </c>
      <c r="AG224" s="27">
        <f t="shared" si="67"/>
        <v>178.11</v>
      </c>
      <c r="AH224" s="23">
        <f t="shared" si="67"/>
        <v>266248.12800000003</v>
      </c>
      <c r="AI224" s="20">
        <f t="shared" si="67"/>
        <v>0</v>
      </c>
      <c r="AJ224" s="23">
        <f t="shared" si="67"/>
        <v>0</v>
      </c>
      <c r="AK224" s="21">
        <f t="shared" si="67"/>
        <v>0.43000000000000005</v>
      </c>
      <c r="AL224" s="23">
        <f t="shared" si="67"/>
        <v>1430.8679999999999</v>
      </c>
      <c r="AM224" s="21">
        <f t="shared" si="67"/>
        <v>17.430000000000003</v>
      </c>
      <c r="AN224" s="23">
        <f t="shared" si="67"/>
        <v>96666.780000000013</v>
      </c>
      <c r="AO224" s="20">
        <f t="shared" si="67"/>
        <v>0</v>
      </c>
      <c r="AP224" s="23">
        <f t="shared" si="67"/>
        <v>0</v>
      </c>
      <c r="AQ224" s="20">
        <f t="shared" si="67"/>
        <v>31.1</v>
      </c>
      <c r="AR224" s="20">
        <f t="shared" si="67"/>
        <v>0</v>
      </c>
      <c r="AS224" s="23">
        <f t="shared" si="67"/>
        <v>7539360.107482004</v>
      </c>
      <c r="AT224" s="20">
        <f t="shared" si="67"/>
        <v>99.999999999999972</v>
      </c>
      <c r="AU224" s="23">
        <f t="shared" si="67"/>
        <v>100000</v>
      </c>
    </row>
    <row r="227" spans="2:3" x14ac:dyDescent="0.3">
      <c r="B227" s="29" t="s">
        <v>280</v>
      </c>
      <c r="C227" s="1">
        <f>SUM(K224,L224)</f>
        <v>5809.8099999999968</v>
      </c>
    </row>
  </sheetData>
  <autoFilter ref="A2:AU224" xr:uid="{00000000-0001-0000-0000-000000000000}"/>
  <phoneticPr fontId="7" type="noConversion"/>
  <conditionalFormatting sqref="J208:J211 I208:I223 J216 J222:J223">
    <cfRule type="notContainsText" dxfId="0" priority="10" operator="notContains" text="#########">
      <formula>ISERROR(SEARCH("#########",I208))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65DD16-FD3C-4C7C-B3DB-1C39CB39BF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6A63F2-D922-4563-945D-F33E328ED4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Ken DeGier</cp:lastModifiedBy>
  <dcterms:created xsi:type="dcterms:W3CDTF">2023-08-03T14:15:57Z</dcterms:created>
  <dcterms:modified xsi:type="dcterms:W3CDTF">2023-10-26T15:09:54Z</dcterms:modified>
</cp:coreProperties>
</file>