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07/"/>
    </mc:Choice>
  </mc:AlternateContent>
  <xr:revisionPtr revIDLastSave="3" documentId="8_{BFCC4998-298B-44FE-9072-41E989D3F919}" xr6:coauthVersionLast="47" xr6:coauthVersionMax="47" xr10:uidLastSave="{1FDE6817-257E-4E5D-8BC4-D47F09688BFC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Sheet1!$A$2:$BE$175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BE175" i="1"/>
  <c r="BD175" i="1"/>
  <c r="BC175" i="1"/>
  <c r="BB175" i="1"/>
  <c r="BA175" i="1"/>
  <c r="AZ175" i="1"/>
  <c r="AY175" i="1"/>
  <c r="AX175" i="1"/>
  <c r="AW175" i="1"/>
  <c r="AV175" i="1"/>
  <c r="AR175" i="1"/>
  <c r="AQ175" i="1"/>
  <c r="AO175" i="1"/>
  <c r="AM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AP174" i="1"/>
  <c r="AN174" i="1"/>
  <c r="AL174" i="1"/>
  <c r="L174" i="1"/>
  <c r="K174" i="1"/>
  <c r="AP173" i="1"/>
  <c r="AN173" i="1"/>
  <c r="AL173" i="1"/>
  <c r="L173" i="1"/>
  <c r="K173" i="1"/>
  <c r="AP172" i="1"/>
  <c r="AN172" i="1"/>
  <c r="AL172" i="1"/>
  <c r="L172" i="1"/>
  <c r="K172" i="1"/>
  <c r="AP171" i="1"/>
  <c r="AN171" i="1"/>
  <c r="AL171" i="1"/>
  <c r="L171" i="1"/>
  <c r="K171" i="1"/>
  <c r="AP169" i="1"/>
  <c r="AN169" i="1"/>
  <c r="AL169" i="1"/>
  <c r="L169" i="1"/>
  <c r="K169" i="1"/>
  <c r="AP168" i="1"/>
  <c r="AN168" i="1"/>
  <c r="AL168" i="1"/>
  <c r="L168" i="1"/>
  <c r="K168" i="1"/>
  <c r="AP167" i="1"/>
  <c r="AN167" i="1"/>
  <c r="AL167" i="1"/>
  <c r="L167" i="1"/>
  <c r="K167" i="1"/>
  <c r="AP165" i="1"/>
  <c r="AN165" i="1"/>
  <c r="AL165" i="1"/>
  <c r="L165" i="1"/>
  <c r="K165" i="1"/>
  <c r="AP164" i="1"/>
  <c r="AN164" i="1"/>
  <c r="AL164" i="1"/>
  <c r="L164" i="1"/>
  <c r="K164" i="1"/>
  <c r="AP163" i="1"/>
  <c r="AN163" i="1"/>
  <c r="AL163" i="1"/>
  <c r="L163" i="1"/>
  <c r="K163" i="1"/>
  <c r="AP162" i="1"/>
  <c r="AN162" i="1"/>
  <c r="AL162" i="1"/>
  <c r="L162" i="1"/>
  <c r="K162" i="1"/>
  <c r="AP161" i="1"/>
  <c r="AN161" i="1"/>
  <c r="AL161" i="1"/>
  <c r="L161" i="1"/>
  <c r="K161" i="1"/>
  <c r="AP160" i="1"/>
  <c r="AN160" i="1"/>
  <c r="AL160" i="1"/>
  <c r="L160" i="1"/>
  <c r="K160" i="1"/>
  <c r="AP159" i="1"/>
  <c r="AN159" i="1"/>
  <c r="AL159" i="1"/>
  <c r="L159" i="1"/>
  <c r="K159" i="1"/>
  <c r="AP158" i="1"/>
  <c r="AN158" i="1"/>
  <c r="AL158" i="1"/>
  <c r="L158" i="1"/>
  <c r="K158" i="1"/>
  <c r="AP157" i="1"/>
  <c r="AN157" i="1"/>
  <c r="AL157" i="1"/>
  <c r="L157" i="1"/>
  <c r="K157" i="1"/>
  <c r="AP156" i="1"/>
  <c r="AN156" i="1"/>
  <c r="AL156" i="1"/>
  <c r="L156" i="1"/>
  <c r="K156" i="1"/>
  <c r="AP155" i="1"/>
  <c r="AN155" i="1"/>
  <c r="AL155" i="1"/>
  <c r="L155" i="1"/>
  <c r="K155" i="1"/>
  <c r="AP154" i="1"/>
  <c r="AN154" i="1"/>
  <c r="AL154" i="1"/>
  <c r="L154" i="1"/>
  <c r="K154" i="1"/>
  <c r="AP153" i="1"/>
  <c r="AN153" i="1"/>
  <c r="AL153" i="1"/>
  <c r="L153" i="1"/>
  <c r="K153" i="1"/>
  <c r="AP152" i="1"/>
  <c r="AN152" i="1"/>
  <c r="AL152" i="1"/>
  <c r="L152" i="1"/>
  <c r="K152" i="1"/>
  <c r="AP151" i="1"/>
  <c r="AN151" i="1"/>
  <c r="AL151" i="1"/>
  <c r="L151" i="1"/>
  <c r="K151" i="1"/>
  <c r="AP150" i="1"/>
  <c r="AN150" i="1"/>
  <c r="AL150" i="1"/>
  <c r="L150" i="1"/>
  <c r="K150" i="1"/>
  <c r="AP149" i="1"/>
  <c r="AN149" i="1"/>
  <c r="AL149" i="1"/>
  <c r="L149" i="1"/>
  <c r="K149" i="1"/>
  <c r="AP148" i="1"/>
  <c r="AN148" i="1"/>
  <c r="AL148" i="1"/>
  <c r="L148" i="1"/>
  <c r="K148" i="1"/>
  <c r="AP147" i="1"/>
  <c r="AN147" i="1"/>
  <c r="AL147" i="1"/>
  <c r="L147" i="1"/>
  <c r="K147" i="1"/>
  <c r="AP146" i="1"/>
  <c r="AN146" i="1"/>
  <c r="AL146" i="1"/>
  <c r="L146" i="1"/>
  <c r="K146" i="1"/>
  <c r="AP145" i="1"/>
  <c r="AN145" i="1"/>
  <c r="AL145" i="1"/>
  <c r="L145" i="1"/>
  <c r="K145" i="1"/>
  <c r="AP144" i="1"/>
  <c r="AN144" i="1"/>
  <c r="AL144" i="1"/>
  <c r="L144" i="1"/>
  <c r="K144" i="1"/>
  <c r="AP143" i="1"/>
  <c r="AN143" i="1"/>
  <c r="AL143" i="1"/>
  <c r="L143" i="1"/>
  <c r="K143" i="1"/>
  <c r="AP142" i="1"/>
  <c r="AN142" i="1"/>
  <c r="AL142" i="1"/>
  <c r="L142" i="1"/>
  <c r="K142" i="1"/>
  <c r="AP141" i="1"/>
  <c r="AN141" i="1"/>
  <c r="AL141" i="1"/>
  <c r="L141" i="1"/>
  <c r="K141" i="1"/>
  <c r="AP140" i="1"/>
  <c r="AN140" i="1"/>
  <c r="AL140" i="1"/>
  <c r="L140" i="1"/>
  <c r="K140" i="1"/>
  <c r="AP139" i="1"/>
  <c r="AN139" i="1"/>
  <c r="AL139" i="1"/>
  <c r="L139" i="1"/>
  <c r="K139" i="1"/>
  <c r="AP138" i="1"/>
  <c r="AN138" i="1"/>
  <c r="AL138" i="1"/>
  <c r="L138" i="1"/>
  <c r="K138" i="1"/>
  <c r="AP137" i="1"/>
  <c r="AN137" i="1"/>
  <c r="AL137" i="1"/>
  <c r="L137" i="1"/>
  <c r="K137" i="1"/>
  <c r="AP136" i="1"/>
  <c r="AN136" i="1"/>
  <c r="AL136" i="1"/>
  <c r="L136" i="1"/>
  <c r="K136" i="1"/>
  <c r="AP135" i="1"/>
  <c r="AN135" i="1"/>
  <c r="AL135" i="1"/>
  <c r="L135" i="1"/>
  <c r="K135" i="1"/>
  <c r="AP134" i="1"/>
  <c r="AN134" i="1"/>
  <c r="AL134" i="1"/>
  <c r="L134" i="1"/>
  <c r="K134" i="1"/>
  <c r="AP133" i="1"/>
  <c r="AN133" i="1"/>
  <c r="AL133" i="1"/>
  <c r="L133" i="1"/>
  <c r="K133" i="1"/>
  <c r="AP132" i="1"/>
  <c r="AN132" i="1"/>
  <c r="AL132" i="1"/>
  <c r="L132" i="1"/>
  <c r="K132" i="1"/>
  <c r="AP131" i="1"/>
  <c r="AN131" i="1"/>
  <c r="AL131" i="1"/>
  <c r="L131" i="1"/>
  <c r="K131" i="1"/>
  <c r="AP130" i="1"/>
  <c r="AN130" i="1"/>
  <c r="AL130" i="1"/>
  <c r="L130" i="1"/>
  <c r="K130" i="1"/>
  <c r="AP129" i="1"/>
  <c r="AN129" i="1"/>
  <c r="AL129" i="1"/>
  <c r="L129" i="1"/>
  <c r="K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5" i="1"/>
  <c r="AN125" i="1"/>
  <c r="AL125" i="1"/>
  <c r="L125" i="1"/>
  <c r="K125" i="1"/>
  <c r="AP124" i="1"/>
  <c r="AN124" i="1"/>
  <c r="AL124" i="1"/>
  <c r="L124" i="1"/>
  <c r="K124" i="1"/>
  <c r="AP123" i="1"/>
  <c r="AN123" i="1"/>
  <c r="AL123" i="1"/>
  <c r="L123" i="1"/>
  <c r="K123" i="1"/>
  <c r="AP122" i="1"/>
  <c r="AN122" i="1"/>
  <c r="AL122" i="1"/>
  <c r="L122" i="1"/>
  <c r="K122" i="1"/>
  <c r="AP121" i="1"/>
  <c r="AN121" i="1"/>
  <c r="AL121" i="1"/>
  <c r="L121" i="1"/>
  <c r="K121" i="1"/>
  <c r="AP120" i="1"/>
  <c r="AN120" i="1"/>
  <c r="AL120" i="1"/>
  <c r="L120" i="1"/>
  <c r="K120" i="1"/>
  <c r="AP119" i="1"/>
  <c r="AN119" i="1"/>
  <c r="AL119" i="1"/>
  <c r="L119" i="1"/>
  <c r="K119" i="1"/>
  <c r="AP118" i="1"/>
  <c r="AN118" i="1"/>
  <c r="AL118" i="1"/>
  <c r="L118" i="1"/>
  <c r="K118" i="1"/>
  <c r="AP117" i="1"/>
  <c r="AN117" i="1"/>
  <c r="AL117" i="1"/>
  <c r="L117" i="1"/>
  <c r="K117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AL175" i="1" l="1"/>
  <c r="K175" i="1"/>
  <c r="AS175" i="1"/>
  <c r="AT155" i="1" s="1"/>
  <c r="AU155" i="1" s="1"/>
  <c r="AN175" i="1"/>
  <c r="AP175" i="1"/>
  <c r="L175" i="1"/>
  <c r="AT76" i="1" l="1"/>
  <c r="AU76" i="1" s="1"/>
  <c r="AT169" i="1"/>
  <c r="AU169" i="1" s="1"/>
  <c r="AT143" i="1"/>
  <c r="AU143" i="1" s="1"/>
  <c r="AT90" i="1"/>
  <c r="AU90" i="1" s="1"/>
  <c r="AT165" i="1"/>
  <c r="AU165" i="1" s="1"/>
  <c r="AT33" i="1"/>
  <c r="AU33" i="1" s="1"/>
  <c r="AT81" i="1"/>
  <c r="AU81" i="1" s="1"/>
  <c r="AT12" i="1"/>
  <c r="AU12" i="1" s="1"/>
  <c r="AT133" i="1"/>
  <c r="AU133" i="1" s="1"/>
  <c r="AT28" i="1"/>
  <c r="AU28" i="1" s="1"/>
  <c r="AT54" i="1"/>
  <c r="AU54" i="1" s="1"/>
  <c r="AT15" i="1"/>
  <c r="AU15" i="1" s="1"/>
  <c r="AT63" i="1"/>
  <c r="AU63" i="1" s="1"/>
  <c r="AT111" i="1"/>
  <c r="AU111" i="1" s="1"/>
  <c r="AT60" i="1"/>
  <c r="AU60" i="1" s="1"/>
  <c r="AT108" i="1"/>
  <c r="AU108" i="1" s="1"/>
  <c r="AT123" i="1"/>
  <c r="AU123" i="1" s="1"/>
  <c r="AT8" i="1"/>
  <c r="AU8" i="1" s="1"/>
  <c r="AT56" i="1"/>
  <c r="AU56" i="1" s="1"/>
  <c r="AT104" i="1"/>
  <c r="AU104" i="1" s="1"/>
  <c r="AT163" i="1"/>
  <c r="AU163" i="1" s="1"/>
  <c r="AT74" i="1"/>
  <c r="AU74" i="1" s="1"/>
  <c r="AT29" i="1"/>
  <c r="AU29" i="1" s="1"/>
  <c r="AT77" i="1"/>
  <c r="AU77" i="1" s="1"/>
  <c r="AT127" i="1"/>
  <c r="AU127" i="1" s="1"/>
  <c r="AT50" i="1"/>
  <c r="AU50" i="1" s="1"/>
  <c r="AT11" i="1"/>
  <c r="AU11" i="1" s="1"/>
  <c r="AT59" i="1"/>
  <c r="AU59" i="1" s="1"/>
  <c r="AT107" i="1"/>
  <c r="AU107" i="1" s="1"/>
  <c r="AT6" i="1"/>
  <c r="AU6" i="1" s="1"/>
  <c r="AT53" i="1"/>
  <c r="AU53" i="1" s="1"/>
  <c r="AT161" i="1"/>
  <c r="AU161" i="1" s="1"/>
  <c r="AT94" i="1"/>
  <c r="AU94" i="1" s="1"/>
  <c r="AT35" i="1"/>
  <c r="AU35" i="1" s="1"/>
  <c r="AT83" i="1"/>
  <c r="AU83" i="1" s="1"/>
  <c r="AT106" i="1"/>
  <c r="AU106" i="1" s="1"/>
  <c r="AT97" i="1"/>
  <c r="AU97" i="1" s="1"/>
  <c r="AT31" i="1"/>
  <c r="AU31" i="1" s="1"/>
  <c r="AT86" i="1"/>
  <c r="AU86" i="1" s="1"/>
  <c r="AT32" i="1"/>
  <c r="AU32" i="1" s="1"/>
  <c r="AT129" i="1"/>
  <c r="AU129" i="1" s="1"/>
  <c r="AT5" i="1"/>
  <c r="AU5" i="1" s="1"/>
  <c r="AT87" i="1"/>
  <c r="AU87" i="1" s="1"/>
  <c r="AT49" i="1"/>
  <c r="AU49" i="1" s="1"/>
  <c r="AT157" i="1"/>
  <c r="AU157" i="1" s="1"/>
  <c r="AT82" i="1"/>
  <c r="AU82" i="1" s="1"/>
  <c r="AT79" i="1"/>
  <c r="AU79" i="1" s="1"/>
  <c r="AT80" i="1"/>
  <c r="AU80" i="1" s="1"/>
  <c r="AT101" i="1"/>
  <c r="AU101" i="1" s="1"/>
  <c r="AT36" i="1"/>
  <c r="AU36" i="1" s="1"/>
  <c r="AT84" i="1"/>
  <c r="AU84" i="1" s="1"/>
  <c r="AT135" i="1"/>
  <c r="AU135" i="1" s="1"/>
  <c r="AT14" i="1"/>
  <c r="AU14" i="1" s="1"/>
  <c r="AT9" i="1"/>
  <c r="AU9" i="1" s="1"/>
  <c r="AT57" i="1"/>
  <c r="AU57" i="1" s="1"/>
  <c r="AT105" i="1"/>
  <c r="AU105" i="1" s="1"/>
  <c r="AT167" i="1"/>
  <c r="AU167" i="1" s="1"/>
  <c r="AT102" i="1"/>
  <c r="AU102" i="1" s="1"/>
  <c r="AT39" i="1"/>
  <c r="AU39" i="1" s="1"/>
  <c r="AT118" i="1"/>
  <c r="AU118" i="1" s="1"/>
  <c r="AT4" i="1"/>
  <c r="AU4" i="1" s="1"/>
  <c r="AT52" i="1"/>
  <c r="AU52" i="1" s="1"/>
  <c r="AT100" i="1"/>
  <c r="AU100" i="1" s="1"/>
  <c r="AT159" i="1"/>
  <c r="AU159" i="1" s="1"/>
  <c r="AT62" i="1"/>
  <c r="AU62" i="1" s="1"/>
  <c r="AT25" i="1"/>
  <c r="AU25" i="1" s="1"/>
  <c r="AT73" i="1"/>
  <c r="AU73" i="1" s="1"/>
  <c r="AT121" i="1"/>
  <c r="AU121" i="1" s="1"/>
  <c r="AT42" i="1"/>
  <c r="AU42" i="1" s="1"/>
  <c r="AT7" i="1"/>
  <c r="AU7" i="1" s="1"/>
  <c r="AT55" i="1"/>
  <c r="AU55" i="1" s="1"/>
  <c r="AT103" i="1"/>
  <c r="AU103" i="1" s="1"/>
  <c r="AT16" i="1"/>
  <c r="AU16" i="1" s="1"/>
  <c r="AT26" i="1"/>
  <c r="AU26" i="1" s="1"/>
  <c r="AT61" i="1"/>
  <c r="AU61" i="1" s="1"/>
  <c r="AT10" i="1"/>
  <c r="AU10" i="1" s="1"/>
  <c r="AT114" i="1"/>
  <c r="AU114" i="1" s="1"/>
  <c r="AT19" i="1"/>
  <c r="AU19" i="1" s="1"/>
  <c r="AT43" i="1"/>
  <c r="AU43" i="1" s="1"/>
  <c r="AT67" i="1"/>
  <c r="AU67" i="1" s="1"/>
  <c r="AT91" i="1"/>
  <c r="AU91" i="1" s="1"/>
  <c r="AT115" i="1"/>
  <c r="AU115" i="1" s="1"/>
  <c r="AT131" i="1"/>
  <c r="AU131" i="1" s="1"/>
  <c r="AT40" i="1"/>
  <c r="AU40" i="1" s="1"/>
  <c r="AT64" i="1"/>
  <c r="AU64" i="1" s="1"/>
  <c r="AT88" i="1"/>
  <c r="AU88" i="1" s="1"/>
  <c r="AT112" i="1"/>
  <c r="AU112" i="1" s="1"/>
  <c r="AT141" i="1"/>
  <c r="AU141" i="1" s="1"/>
  <c r="AT18" i="1"/>
  <c r="AU18" i="1" s="1"/>
  <c r="AT110" i="1"/>
  <c r="AU110" i="1" s="1"/>
  <c r="AT13" i="1"/>
  <c r="AU13" i="1" s="1"/>
  <c r="AT37" i="1"/>
  <c r="AU37" i="1" s="1"/>
  <c r="AT85" i="1"/>
  <c r="AU85" i="1" s="1"/>
  <c r="AT109" i="1"/>
  <c r="AU109" i="1" s="1"/>
  <c r="AT139" i="1"/>
  <c r="AU139" i="1" s="1"/>
  <c r="AT58" i="1"/>
  <c r="AU58" i="1" s="1"/>
  <c r="AT20" i="1"/>
  <c r="AU20" i="1" s="1"/>
  <c r="AT78" i="1"/>
  <c r="AU78" i="1" s="1"/>
  <c r="AT89" i="1"/>
  <c r="AU89" i="1" s="1"/>
  <c r="AT23" i="1"/>
  <c r="AU23" i="1" s="1"/>
  <c r="AT126" i="1"/>
  <c r="AU126" i="1" s="1"/>
  <c r="AT132" i="1"/>
  <c r="AU132" i="1" s="1"/>
  <c r="AT138" i="1"/>
  <c r="AU138" i="1" s="1"/>
  <c r="AT144" i="1"/>
  <c r="AU144" i="1" s="1"/>
  <c r="AT150" i="1"/>
  <c r="AU150" i="1" s="1"/>
  <c r="AT156" i="1"/>
  <c r="AU156" i="1" s="1"/>
  <c r="AT160" i="1"/>
  <c r="AU160" i="1" s="1"/>
  <c r="AT172" i="1"/>
  <c r="AU172" i="1" s="1"/>
  <c r="AT174" i="1"/>
  <c r="AU174" i="1" s="1"/>
  <c r="AT122" i="1"/>
  <c r="AU122" i="1" s="1"/>
  <c r="AT134" i="1"/>
  <c r="AU134" i="1" s="1"/>
  <c r="AT140" i="1"/>
  <c r="AU140" i="1" s="1"/>
  <c r="AT162" i="1"/>
  <c r="AU162" i="1" s="1"/>
  <c r="AT168" i="1"/>
  <c r="AU168" i="1" s="1"/>
  <c r="AT173" i="1"/>
  <c r="AU173" i="1" s="1"/>
  <c r="AT128" i="1"/>
  <c r="AU128" i="1" s="1"/>
  <c r="AT124" i="1"/>
  <c r="AU124" i="1" s="1"/>
  <c r="AT130" i="1"/>
  <c r="AU130" i="1" s="1"/>
  <c r="AT136" i="1"/>
  <c r="AU136" i="1" s="1"/>
  <c r="AT142" i="1"/>
  <c r="AU142" i="1" s="1"/>
  <c r="AT148" i="1"/>
  <c r="AU148" i="1" s="1"/>
  <c r="AT154" i="1"/>
  <c r="AU154" i="1" s="1"/>
  <c r="AT164" i="1"/>
  <c r="AU164" i="1" s="1"/>
  <c r="AT170" i="1"/>
  <c r="AU170" i="1" s="1"/>
  <c r="AT146" i="1"/>
  <c r="AU146" i="1" s="1"/>
  <c r="AT158" i="1"/>
  <c r="AU158" i="1" s="1"/>
  <c r="AT166" i="1"/>
  <c r="AU166" i="1" s="1"/>
  <c r="AT152" i="1"/>
  <c r="AU152" i="1" s="1"/>
  <c r="AT44" i="1"/>
  <c r="AU44" i="1" s="1"/>
  <c r="AT68" i="1"/>
  <c r="AU68" i="1" s="1"/>
  <c r="AT92" i="1"/>
  <c r="AU92" i="1" s="1"/>
  <c r="AT116" i="1"/>
  <c r="AU116" i="1" s="1"/>
  <c r="AT147" i="1"/>
  <c r="AU147" i="1" s="1"/>
  <c r="AT34" i="1"/>
  <c r="AU34" i="1" s="1"/>
  <c r="AT137" i="1"/>
  <c r="AU137" i="1" s="1"/>
  <c r="AT17" i="1"/>
  <c r="AU17" i="1" s="1"/>
  <c r="AT41" i="1"/>
  <c r="AU41" i="1" s="1"/>
  <c r="AT65" i="1"/>
  <c r="AU65" i="1" s="1"/>
  <c r="AT113" i="1"/>
  <c r="AU113" i="1" s="1"/>
  <c r="AT145" i="1"/>
  <c r="AU145" i="1" s="1"/>
  <c r="AT30" i="1"/>
  <c r="AU30" i="1" s="1"/>
  <c r="AT66" i="1"/>
  <c r="AU66" i="1" s="1"/>
  <c r="AT125" i="1"/>
  <c r="AU125" i="1" s="1"/>
  <c r="AT47" i="1"/>
  <c r="AU47" i="1" s="1"/>
  <c r="AT71" i="1"/>
  <c r="AU71" i="1" s="1"/>
  <c r="AT95" i="1"/>
  <c r="AU95" i="1" s="1"/>
  <c r="AT119" i="1"/>
  <c r="AU119" i="1" s="1"/>
  <c r="AT24" i="1"/>
  <c r="AU24" i="1" s="1"/>
  <c r="AT48" i="1"/>
  <c r="AU48" i="1" s="1"/>
  <c r="AT72" i="1"/>
  <c r="AU72" i="1" s="1"/>
  <c r="AT96" i="1"/>
  <c r="AU96" i="1" s="1"/>
  <c r="AT120" i="1"/>
  <c r="AU120" i="1" s="1"/>
  <c r="AT153" i="1"/>
  <c r="AU153" i="1" s="1"/>
  <c r="AT98" i="1"/>
  <c r="AU98" i="1" s="1"/>
  <c r="AT46" i="1"/>
  <c r="AU46" i="1" s="1"/>
  <c r="AT149" i="1"/>
  <c r="AU149" i="1" s="1"/>
  <c r="AT21" i="1"/>
  <c r="AU21" i="1" s="1"/>
  <c r="AT45" i="1"/>
  <c r="AU45" i="1" s="1"/>
  <c r="AT69" i="1"/>
  <c r="AU69" i="1" s="1"/>
  <c r="AT93" i="1"/>
  <c r="AU93" i="1" s="1"/>
  <c r="AT117" i="1"/>
  <c r="AU117" i="1" s="1"/>
  <c r="AT151" i="1"/>
  <c r="AU151" i="1" s="1"/>
  <c r="AT38" i="1"/>
  <c r="AU38" i="1" s="1"/>
  <c r="AT70" i="1"/>
  <c r="AU70" i="1" s="1"/>
  <c r="AT27" i="1"/>
  <c r="AU27" i="1" s="1"/>
  <c r="AT51" i="1"/>
  <c r="AU51" i="1" s="1"/>
  <c r="AT75" i="1"/>
  <c r="AU75" i="1" s="1"/>
  <c r="AT99" i="1"/>
  <c r="AU99" i="1" s="1"/>
  <c r="AT22" i="1"/>
  <c r="AU22" i="1" s="1"/>
  <c r="AT171" i="1"/>
  <c r="AU171" i="1" s="1"/>
  <c r="C178" i="1"/>
  <c r="AT3" i="1"/>
  <c r="AU3" i="1" s="1"/>
  <c r="AU175" i="1" l="1"/>
  <c r="AT175" i="1"/>
</calcChain>
</file>

<file path=xl/sharedStrings.xml><?xml version="1.0" encoding="utf-8"?>
<sst xmlns="http://schemas.openxmlformats.org/spreadsheetml/2006/main" count="1386" uniqueCount="249">
  <si>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</si>
  <si>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</si>
  <si>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</si>
  <si>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</si>
  <si>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</si>
  <si>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</si>
  <si>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</si>
  <si>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</si>
  <si>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</si>
  <si>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</si>
  <si>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</si>
  <si>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</si>
  <si>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</si>
  <si>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</si>
  <si>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</si>
  <si>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</si>
  <si>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</si>
  <si>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</si>
  <si>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</si>
  <si>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</si>
  <si>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</si>
  <si>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</si>
  <si>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</si>
  <si>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</si>
  <si>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</si>
  <si>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</si>
  <si>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</si>
  <si>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</si>
  <si>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</si>
  <si>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</si>
  <si>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</si>
  <si>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</si>
  <si>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</si>
  <si>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</si>
  <si>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</si>
  <si>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</si>
  <si>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</si>
  <si>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</si>
  <si>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</si>
  <si>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</si>
  <si>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</si>
  <si>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</si>
  <si>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</si>
  <si>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</si>
  <si>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</si>
  <si>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</si>
  <si>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</si>
  <si>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</si>
  <si>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CLASS 5 ACRES</t>
  </si>
  <si>
    <t>CLASS 5 BEENFIT</t>
  </si>
  <si>
    <t>CLASS 6 ACRE</t>
  </si>
  <si>
    <t>CLASS 6 BENEFIT</t>
  </si>
  <si>
    <t>CLASS 7 ACRES</t>
  </si>
  <si>
    <t>CLASS 7 BENEFIT</t>
  </si>
  <si>
    <t>CLASS 8 ACRES</t>
  </si>
  <si>
    <t>CLASS 8 BENEFIT</t>
  </si>
  <si>
    <t>PROTECTION ACRES</t>
  </si>
  <si>
    <t>PROTECTION BENEFITS</t>
  </si>
  <si>
    <t>08-019-0040</t>
  </si>
  <si>
    <t>ROSE/MARIDELL DEBOER/ET AL</t>
  </si>
  <si>
    <t>PO BOX 128</t>
  </si>
  <si>
    <t>SESE</t>
  </si>
  <si>
    <t>19</t>
  </si>
  <si>
    <t>105</t>
  </si>
  <si>
    <t>042</t>
  </si>
  <si>
    <t>08-020-0040</t>
  </si>
  <si>
    <t>STRAMPE FAMILY TRUST ET AL</t>
  </si>
  <si>
    <t>3194 28TH ST</t>
  </si>
  <si>
    <t>SLAYTON MN 56172</t>
  </si>
  <si>
    <t>SESW</t>
  </si>
  <si>
    <t>20</t>
  </si>
  <si>
    <t>SWSE</t>
  </si>
  <si>
    <t>08-020-0050</t>
  </si>
  <si>
    <t>KLUIS/AARON &amp; BRIDGET/TRUST</t>
  </si>
  <si>
    <t>82 70TH AVE</t>
  </si>
  <si>
    <t>CHANDLER MN 56122-1139</t>
  </si>
  <si>
    <t>NESW</t>
  </si>
  <si>
    <t>08-020-0051</t>
  </si>
  <si>
    <t>LINCOLN PIPESTONE RURAL WATER</t>
  </si>
  <si>
    <t>SWSW</t>
  </si>
  <si>
    <t>08-020-0052</t>
  </si>
  <si>
    <t>08-020-0054</t>
  </si>
  <si>
    <t>08-020-0055</t>
  </si>
  <si>
    <t>XCEL ENERGY INC</t>
  </si>
  <si>
    <t>414 NICOLLET MALL</t>
  </si>
  <si>
    <t>MINNEAPOLIS MN 55401-1927</t>
  </si>
  <si>
    <t>08-026-0031</t>
  </si>
  <si>
    <t>BERGLUND/DARRELL A &amp; LAVONNE J</t>
  </si>
  <si>
    <t>404 TENNESSEE AVE</t>
  </si>
  <si>
    <t>ADRIAN MN 56110-1207</t>
  </si>
  <si>
    <t>26</t>
  </si>
  <si>
    <t>NWSE</t>
  </si>
  <si>
    <t>08-026-0040</t>
  </si>
  <si>
    <t>SERFLING/CAROL N</t>
  </si>
  <si>
    <t>711 PENNSYLVANIA AVE</t>
  </si>
  <si>
    <t>NWSW</t>
  </si>
  <si>
    <t>08-026-0050</t>
  </si>
  <si>
    <t>114 100TH AVE</t>
  </si>
  <si>
    <t>IONA MN 56141</t>
  </si>
  <si>
    <t>08-026-0051</t>
  </si>
  <si>
    <t>KLUIS/MICHAEL &amp; JAN/TRUST</t>
  </si>
  <si>
    <t>841 11TH ST</t>
  </si>
  <si>
    <t>CHANDLER MN 56122</t>
  </si>
  <si>
    <t>08-026-0052</t>
  </si>
  <si>
    <t>08-027-0030</t>
  </si>
  <si>
    <t>SCHOLTES/FAMILY TRUST/ET AL (2)</t>
  </si>
  <si>
    <t>803 NUESE LN</t>
  </si>
  <si>
    <t>MARSHALL MN 56258</t>
  </si>
  <si>
    <t>27</t>
  </si>
  <si>
    <t>NESE</t>
  </si>
  <si>
    <t>08-027-0050</t>
  </si>
  <si>
    <t>CHANDLER MN 56122-1134</t>
  </si>
  <si>
    <t>08-028-0020</t>
  </si>
  <si>
    <t>KLUIS CATTLE LLC</t>
  </si>
  <si>
    <t>SWNE</t>
  </si>
  <si>
    <t>28</t>
  </si>
  <si>
    <t>SENE</t>
  </si>
  <si>
    <t>08-028-0021</t>
  </si>
  <si>
    <t>NWNE</t>
  </si>
  <si>
    <t>SENW</t>
  </si>
  <si>
    <t>08-028-0030</t>
  </si>
  <si>
    <t>CARPENTER/JOYCE A</t>
  </si>
  <si>
    <t>3065 TAMARACK AVE</t>
  </si>
  <si>
    <t>NENW</t>
  </si>
  <si>
    <t>NWNW</t>
  </si>
  <si>
    <t>SWNW</t>
  </si>
  <si>
    <t>08-028-0040</t>
  </si>
  <si>
    <t>HART/F DOUGLAS &amp; GRACE/TRUST</t>
  </si>
  <si>
    <t>861 11TH ST</t>
  </si>
  <si>
    <t>08-029-0010</t>
  </si>
  <si>
    <t>OLVIER/ALLEN, DAVID &amp; MATTHEW</t>
  </si>
  <si>
    <t>633 21ST ST</t>
  </si>
  <si>
    <t>NENE</t>
  </si>
  <si>
    <t>29</t>
  </si>
  <si>
    <t>08-029-0020</t>
  </si>
  <si>
    <t>KLUIS/FARRYL L &amp; PATRICIA F/TRUSTS</t>
  </si>
  <si>
    <t>8724 LEEWARD CIRCLE</t>
  </si>
  <si>
    <t>EDEN PRAIRIE MN 55344</t>
  </si>
  <si>
    <t>08-029-0021</t>
  </si>
  <si>
    <t>KLUIS FARMS LLC</t>
  </si>
  <si>
    <t>08-029-0030</t>
  </si>
  <si>
    <t>STRAMPE FAMILY TRUST/ET AL</t>
  </si>
  <si>
    <t>08-029-0031</t>
  </si>
  <si>
    <t>FENTON POWER PARTNERS I LLC</t>
  </si>
  <si>
    <t>15445 INNOVATION DRIVE</t>
  </si>
  <si>
    <t>SAN DIEGO CA 92128</t>
  </si>
  <si>
    <t>08-029-0040</t>
  </si>
  <si>
    <t>MESNER/MARY A/TRUST ET AL (2)</t>
  </si>
  <si>
    <t>2121 IRONWOOD AVE APT 109</t>
  </si>
  <si>
    <t>08-029-0060</t>
  </si>
  <si>
    <t>HART/ROBERT F/ET AL (4)</t>
  </si>
  <si>
    <t>3505 SUMMITT POINTE, UNIT 212</t>
  </si>
  <si>
    <t>MARION IA 52302</t>
  </si>
  <si>
    <t>08-030-0010</t>
  </si>
  <si>
    <t>KLUIS/JAMES M &amp; JOAN M</t>
  </si>
  <si>
    <t>2930 TAMARACK CT</t>
  </si>
  <si>
    <t>SLAYTON MN 56172-1553</t>
  </si>
  <si>
    <t>30</t>
  </si>
  <si>
    <t>08-032-0010</t>
  </si>
  <si>
    <t>32</t>
  </si>
  <si>
    <t>08-032-0020</t>
  </si>
  <si>
    <t>08-032-0030</t>
  </si>
  <si>
    <t>08-032-0040</t>
  </si>
  <si>
    <t>BUSMAN FARMS INC</t>
  </si>
  <si>
    <t>776 1ST ST</t>
  </si>
  <si>
    <t>CHANDLER MN 56122-1136</t>
  </si>
  <si>
    <t>08-033-0010</t>
  </si>
  <si>
    <t>HART/F DOUGLAS &amp; GRACE/TRTEES</t>
  </si>
  <si>
    <t>33</t>
  </si>
  <si>
    <t>08-033-0011</t>
  </si>
  <si>
    <t>08-033-0020</t>
  </si>
  <si>
    <t>08-033-0021</t>
  </si>
  <si>
    <t>KLUIS/MICHAEL J &amp; JAN</t>
  </si>
  <si>
    <t>08-033-0022</t>
  </si>
  <si>
    <t>08-033-0030</t>
  </si>
  <si>
    <t>08-033-0040</t>
  </si>
  <si>
    <t>VASKE/CURTIS L</t>
  </si>
  <si>
    <t>11714 DURFEE AVE</t>
  </si>
  <si>
    <t>WILMONT MN 56185-1050</t>
  </si>
  <si>
    <t>34</t>
  </si>
  <si>
    <t>08-033-0050</t>
  </si>
  <si>
    <t>MESNER/RONALD D/TRUST</t>
  </si>
  <si>
    <t>08-033-0051</t>
  </si>
  <si>
    <t>MESNER/THOMAS W &amp; MARY J</t>
  </si>
  <si>
    <t>2608 GARNET AVE</t>
  </si>
  <si>
    <t>08-034-0010</t>
  </si>
  <si>
    <t>08-034-0020</t>
  </si>
  <si>
    <t>08-034-0030</t>
  </si>
  <si>
    <t>BRAKE/JUDITH</t>
  </si>
  <si>
    <t>1326 N CRAILSHEIM RD</t>
  </si>
  <si>
    <t>WORTHINGTON MN 56187</t>
  </si>
  <si>
    <t>08-034-0031</t>
  </si>
  <si>
    <t>BRAKE/ELMER</t>
  </si>
  <si>
    <t>08-034-0040</t>
  </si>
  <si>
    <t>BRAKE/JUDITH K</t>
  </si>
  <si>
    <t>08-034-0050</t>
  </si>
  <si>
    <t>08-034-0051</t>
  </si>
  <si>
    <t>BRAKE/DOUGLAS J &amp; JERRY D</t>
  </si>
  <si>
    <t>1982 BAY ST</t>
  </si>
  <si>
    <t>08-035-0020</t>
  </si>
  <si>
    <t>HALBUR/LORRAINE M</t>
  </si>
  <si>
    <t>481 100TH AVE</t>
  </si>
  <si>
    <t>35</t>
  </si>
  <si>
    <t>08-035-0021</t>
  </si>
  <si>
    <t>PAULZINE/TERESA/ET AL (3)</t>
  </si>
  <si>
    <t>1031 11TH ST</t>
  </si>
  <si>
    <t>08-035-0022</t>
  </si>
  <si>
    <t>BERGLUND/DARRELL A</t>
  </si>
  <si>
    <t>ADRIAN MN 56110</t>
  </si>
  <si>
    <t>08-035-0023</t>
  </si>
  <si>
    <t>08-035-0050</t>
  </si>
  <si>
    <t>19-0014-000</t>
  </si>
  <si>
    <t>BRAKE TRUST/RAYMOND J/&amp;</t>
  </si>
  <si>
    <t>10939 EDWARDS AVE</t>
  </si>
  <si>
    <t>WILMONT MN 56185</t>
  </si>
  <si>
    <t>04</t>
  </si>
  <si>
    <t>104</t>
  </si>
  <si>
    <t>19-0018-000</t>
  </si>
  <si>
    <t>BRAKE/JAMES W</t>
  </si>
  <si>
    <t>423 TEXAS ST</t>
  </si>
  <si>
    <t>CORTEZ CO 81321-3063</t>
  </si>
  <si>
    <t>05</t>
  </si>
  <si>
    <t>19-0019-000</t>
  </si>
  <si>
    <t>BRAKE/JOHN A</t>
  </si>
  <si>
    <t>15535 CHANEY AVE</t>
  </si>
  <si>
    <t>LISMORE MN 56155</t>
  </si>
  <si>
    <t>19-0021-000</t>
  </si>
  <si>
    <t>17229 1 ST</t>
  </si>
  <si>
    <t>CR 71</t>
  </si>
  <si>
    <t>CSAH 1</t>
  </si>
  <si>
    <t>CSAH 29</t>
  </si>
  <si>
    <t>70TH AVE</t>
  </si>
  <si>
    <t>80TH AVE</t>
  </si>
  <si>
    <t>11TH ST</t>
  </si>
  <si>
    <t>90TH AVE</t>
  </si>
  <si>
    <t>TOTAL WATERSHED ACRES:</t>
  </si>
  <si>
    <t>3051 20TH STREET</t>
  </si>
  <si>
    <t>C/O WENDY HARTLE 660 41ST ST</t>
  </si>
  <si>
    <t>FENTON TOWNSHIP ROADS</t>
  </si>
  <si>
    <t>MURRAY COUNTY ROADS</t>
  </si>
  <si>
    <t>WINDOM MN 56101-0128</t>
  </si>
  <si>
    <t>LAKE BENTON MN 56149</t>
  </si>
  <si>
    <t>PO BOX 188</t>
  </si>
  <si>
    <t>BRAKE/JOSPEH DONALD</t>
  </si>
  <si>
    <t>14897 EDWARDS AVE</t>
  </si>
  <si>
    <t>903 2ND AVE SE APT 215</t>
  </si>
  <si>
    <t>PIPESTONE MN 56164-1883</t>
  </si>
  <si>
    <t>ENGELKES/DARREN</t>
  </si>
  <si>
    <t>KLUIS/MICHAEL &amp; JAN/LVG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</si>
</sst>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E4F1"/>
        <bgColor indexed="64"/>
      </patternFill>
    </fill>
    <fill>
      <patternFill patternType="solid">
        <fgColor rgb="FFBBF1ED"/>
        <bgColor indexed="64"/>
      </patternFill>
    </fill>
    <fill>
      <patternFill patternType="solid">
        <fgColor rgb="FFCFBDEF"/>
        <bgColor indexed="64"/>
      </patternFill>
    </fill>
    <fill>
      <patternFill patternType="solid">
        <fgColor rgb="FFEDBDEF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9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4" fontId="1" fillId="11" borderId="0" xfId="0" applyNumberFormat="1" applyFont="1" applyFill="1" applyAlignment="1">
      <alignment horizontal="center"/>
    </xf>
    <xf numFmtId="4" fontId="1" fillId="1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center"/>
    </xf>
    <xf numFmtId="4" fontId="1" fillId="10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center"/>
    </xf>
    <xf numFmtId="4" fontId="1" fillId="1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78"/>
  <sheetViews>
    <sheetView tabSelected="1" workbookViewId="0">
      <pane xSplit="2" ySplit="2" topLeftCell="AJ149" activePane="bottomRight" state="frozen"/>
      <selection pane="topRight" activeCell="C1" sqref="C1"/>
      <selection pane="bottomLeft" activeCell="A3" sqref="A3"/>
      <selection pane="bottomRight" activeCell="AT155" sqref="AT155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  <col min="48" max="48" width="13.7109375" style="12" customWidth="1"/>
    <col min="49" max="49" width="13.7109375" style="5" customWidth="1"/>
    <col min="50" max="50" width="13.7109375" style="13" customWidth="1"/>
    <col min="51" max="51" width="13.7109375" style="5" customWidth="1"/>
    <col min="52" max="52" width="13.7109375" style="14" customWidth="1"/>
    <col min="53" max="53" width="13.7109375" style="5" customWidth="1"/>
    <col min="54" max="54" width="13.7109375" style="15" customWidth="1"/>
    <col min="55" max="55" width="13.7109375" style="5" customWidth="1"/>
    <col min="56" max="56" width="13.7109375" style="2" customWidth="1"/>
    <col min="57" max="57" width="13.7109375" style="5" customWidth="1"/>
  </cols>
  <sheetData>
    <row r="1" spans="1:57" x14ac:dyDescent="0.25">
      <c r="AL1" s="5">
        <v>4435</v>
      </c>
      <c r="AN1" s="5">
        <v>0</v>
      </c>
      <c r="AP1" s="5">
        <v>1</v>
      </c>
      <c r="AU1" s="5" t="s">
        <v>0</v>
      </c>
    </row>
    <row r="2" spans="1:57" ht="68.099999999999994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  <c r="N2" s="18" t="s">
        <v>14</v>
      </c>
      <c r="O2" s="16" t="s">
        <v>15</v>
      </c>
      <c r="P2" s="19" t="s">
        <v>16</v>
      </c>
      <c r="Q2" s="16" t="s">
        <v>17</v>
      </c>
      <c r="R2" s="20" t="s">
        <v>18</v>
      </c>
      <c r="S2" s="16" t="s">
        <v>19</v>
      </c>
      <c r="T2" s="21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22" t="s">
        <v>26</v>
      </c>
      <c r="AA2" s="16" t="s">
        <v>27</v>
      </c>
      <c r="AB2" s="23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22" t="s">
        <v>33</v>
      </c>
      <c r="AH2" s="16" t="s">
        <v>34</v>
      </c>
      <c r="AI2" s="16" t="s">
        <v>35</v>
      </c>
      <c r="AJ2" s="16" t="s">
        <v>36</v>
      </c>
      <c r="AK2" s="17" t="s">
        <v>37</v>
      </c>
      <c r="AL2" s="16" t="s">
        <v>38</v>
      </c>
      <c r="AM2" s="17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16" t="s">
        <v>46</v>
      </c>
      <c r="AU2" s="16" t="s">
        <v>47</v>
      </c>
      <c r="AV2" s="24" t="s">
        <v>48</v>
      </c>
      <c r="AW2" s="16" t="s">
        <v>49</v>
      </c>
      <c r="AX2" s="25" t="s">
        <v>50</v>
      </c>
      <c r="AY2" s="16" t="s">
        <v>51</v>
      </c>
      <c r="AZ2" s="26" t="s">
        <v>52</v>
      </c>
      <c r="BA2" s="16" t="s">
        <v>53</v>
      </c>
      <c r="BB2" s="27" t="s">
        <v>54</v>
      </c>
      <c r="BC2" s="16" t="s">
        <v>55</v>
      </c>
      <c r="BD2" s="16" t="s">
        <v>56</v>
      </c>
      <c r="BE2" s="16" t="s">
        <v>57</v>
      </c>
    </row>
    <row r="3" spans="1:57" x14ac:dyDescent="0.25">
      <c r="A3" s="1" t="s">
        <v>58</v>
      </c>
      <c r="B3" s="1" t="s">
        <v>59</v>
      </c>
      <c r="C3" s="1" t="s">
        <v>60</v>
      </c>
      <c r="D3" s="1" t="s">
        <v>240</v>
      </c>
      <c r="E3" s="1" t="s">
        <v>61</v>
      </c>
      <c r="F3" s="1" t="s">
        <v>62</v>
      </c>
      <c r="G3" s="1" t="s">
        <v>63</v>
      </c>
      <c r="H3" s="1" t="s">
        <v>64</v>
      </c>
      <c r="I3" s="2">
        <v>120</v>
      </c>
      <c r="J3" s="2">
        <v>36.01</v>
      </c>
      <c r="K3" s="2">
        <f t="shared" ref="K3:K33" si="0">SUM(N3,P3,R3,T3,V3,X3,Z3,AB3,AE3,AG3,AI3,AV3,AX3,AZ3,BB3,BD3)</f>
        <v>17.630000000000003</v>
      </c>
      <c r="L3" s="2">
        <f t="shared" ref="L3:L33" si="1">SUM(M3,AD3,AK3,AM3,AO3,AQ3,AR3)</f>
        <v>0</v>
      </c>
      <c r="R3" s="7">
        <v>4.08</v>
      </c>
      <c r="S3" s="5">
        <v>3125.3425000000002</v>
      </c>
      <c r="T3" s="8">
        <v>13.55</v>
      </c>
      <c r="U3" s="5">
        <v>3785.94</v>
      </c>
      <c r="AL3" s="5" t="str">
        <f t="shared" ref="AL3:AL33" si="2">IF(AK3&gt;0,AK3*$AL$1,"")</f>
        <v/>
      </c>
      <c r="AN3" s="5" t="str">
        <f t="shared" ref="AN3:AN33" si="3">IF(AM3&gt;0,AM3*$AN$1,"")</f>
        <v/>
      </c>
      <c r="AP3" s="5" t="str">
        <f t="shared" ref="AP3:AP33" si="4">IF(AO3&gt;0,AO3*$AP$1,"")</f>
        <v/>
      </c>
      <c r="AS3" s="5">
        <f t="shared" ref="AS3" si="5">SUM(O3,Q3,S3,U3,W3,Y3,AA3,AC3,AF3,AH3,AJ3,AW3,AY3,BA3,BC3,BE3)</f>
        <v>6911.2825000000003</v>
      </c>
      <c r="AT3" s="11">
        <f t="shared" ref="AT3:AT34" si="6">(AS3/$AS$175)*100</f>
        <v>0.1684720515861203</v>
      </c>
      <c r="AU3" s="5">
        <f t="shared" ref="AU3:AU66" si="7">(AT3/100)*$AU$1</f>
        <v>168.4720515861203</v>
      </c>
    </row>
    <row r="4" spans="1:57" x14ac:dyDescent="0.25">
      <c r="A4" s="1" t="s">
        <v>65</v>
      </c>
      <c r="B4" s="1" t="s">
        <v>66</v>
      </c>
      <c r="C4" s="1" t="s">
        <v>67</v>
      </c>
      <c r="D4" s="1" t="s">
        <v>68</v>
      </c>
      <c r="E4" s="1" t="s">
        <v>69</v>
      </c>
      <c r="F4" s="1" t="s">
        <v>70</v>
      </c>
      <c r="G4" s="1" t="s">
        <v>63</v>
      </c>
      <c r="H4" s="1" t="s">
        <v>64</v>
      </c>
      <c r="I4" s="2">
        <v>150.74000549316409</v>
      </c>
      <c r="J4" s="2">
        <v>0.06</v>
      </c>
      <c r="K4" s="2">
        <f t="shared" si="0"/>
        <v>0.05</v>
      </c>
      <c r="L4" s="2">
        <f t="shared" si="1"/>
        <v>0</v>
      </c>
      <c r="P4" s="6">
        <v>0.05</v>
      </c>
      <c r="Q4" s="5">
        <v>144.19999999999999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8">SUM(O4,Q4,S4,U4,W4,Y4,AA4,AC4,AF4,AH4,AJ4,AW4,AY4,BA4,BC4,BE4)</f>
        <v>144.19999999999999</v>
      </c>
      <c r="AT4" s="11">
        <f t="shared" si="6"/>
        <v>3.5150740602367999E-3</v>
      </c>
      <c r="AU4" s="5">
        <f t="shared" si="7"/>
        <v>3.5150740602368002</v>
      </c>
    </row>
    <row r="5" spans="1:57" x14ac:dyDescent="0.25">
      <c r="A5" s="1" t="s">
        <v>65</v>
      </c>
      <c r="B5" s="1" t="s">
        <v>66</v>
      </c>
      <c r="C5" s="1" t="s">
        <v>67</v>
      </c>
      <c r="D5" s="1" t="s">
        <v>68</v>
      </c>
      <c r="E5" s="1" t="s">
        <v>71</v>
      </c>
      <c r="F5" s="1" t="s">
        <v>70</v>
      </c>
      <c r="G5" s="1" t="s">
        <v>63</v>
      </c>
      <c r="H5" s="1" t="s">
        <v>64</v>
      </c>
      <c r="I5" s="2">
        <v>150.74000549316409</v>
      </c>
      <c r="J5" s="2">
        <v>39.17</v>
      </c>
      <c r="K5" s="2">
        <f t="shared" si="0"/>
        <v>5.29</v>
      </c>
      <c r="L5" s="2">
        <f t="shared" si="1"/>
        <v>0</v>
      </c>
      <c r="P5" s="6">
        <v>5.29</v>
      </c>
      <c r="Q5" s="5">
        <v>15256.36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8"/>
        <v>15256.36</v>
      </c>
      <c r="AT5" s="11">
        <f t="shared" si="6"/>
        <v>0.37189483557305347</v>
      </c>
      <c r="AU5" s="5">
        <f t="shared" si="7"/>
        <v>371.89483557305346</v>
      </c>
    </row>
    <row r="6" spans="1:57" x14ac:dyDescent="0.25">
      <c r="A6" s="1" t="s">
        <v>72</v>
      </c>
      <c r="B6" s="1" t="s">
        <v>73</v>
      </c>
      <c r="C6" s="1" t="s">
        <v>74</v>
      </c>
      <c r="D6" s="1" t="s">
        <v>75</v>
      </c>
      <c r="E6" s="1" t="s">
        <v>76</v>
      </c>
      <c r="F6" s="1" t="s">
        <v>70</v>
      </c>
      <c r="G6" s="1" t="s">
        <v>63</v>
      </c>
      <c r="H6" s="1" t="s">
        <v>64</v>
      </c>
      <c r="I6" s="2">
        <v>60</v>
      </c>
      <c r="J6" s="2">
        <v>39.58</v>
      </c>
      <c r="K6" s="2">
        <f t="shared" si="0"/>
        <v>0.54</v>
      </c>
      <c r="L6" s="2">
        <f t="shared" si="1"/>
        <v>0</v>
      </c>
      <c r="P6" s="6">
        <v>0.54</v>
      </c>
      <c r="Q6" s="5">
        <v>889.92000000000007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8"/>
        <v>889.92000000000007</v>
      </c>
      <c r="AT6" s="11">
        <f t="shared" si="6"/>
        <v>2.1693028486032828E-2</v>
      </c>
      <c r="AU6" s="5">
        <f t="shared" si="7"/>
        <v>21.693028486032826</v>
      </c>
    </row>
    <row r="7" spans="1:57" x14ac:dyDescent="0.25">
      <c r="A7" s="1" t="s">
        <v>77</v>
      </c>
      <c r="B7" s="1" t="s">
        <v>78</v>
      </c>
      <c r="C7" s="1" t="s">
        <v>242</v>
      </c>
      <c r="D7" s="1" t="s">
        <v>241</v>
      </c>
      <c r="E7" s="1" t="s">
        <v>79</v>
      </c>
      <c r="F7" s="1" t="s">
        <v>70</v>
      </c>
      <c r="G7" s="1" t="s">
        <v>63</v>
      </c>
      <c r="H7" s="1" t="s">
        <v>64</v>
      </c>
      <c r="I7" s="2">
        <v>1</v>
      </c>
      <c r="J7" s="2">
        <v>0.55000000000000004</v>
      </c>
      <c r="K7" s="2">
        <f t="shared" si="0"/>
        <v>0.54</v>
      </c>
      <c r="L7" s="2">
        <f t="shared" si="1"/>
        <v>0</v>
      </c>
      <c r="R7" s="7">
        <v>0.27</v>
      </c>
      <c r="S7" s="5">
        <v>239.24250000000001</v>
      </c>
      <c r="T7" s="8">
        <v>0.27</v>
      </c>
      <c r="U7" s="5">
        <v>82.08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8"/>
        <v>321.32249999999999</v>
      </c>
      <c r="AT7" s="11">
        <f t="shared" si="6"/>
        <v>7.832679505689593E-3</v>
      </c>
      <c r="AU7" s="5">
        <f t="shared" si="7"/>
        <v>7.8326795056895921</v>
      </c>
    </row>
    <row r="8" spans="1:57" x14ac:dyDescent="0.25">
      <c r="A8" s="1" t="s">
        <v>80</v>
      </c>
      <c r="B8" s="1" t="s">
        <v>73</v>
      </c>
      <c r="C8" s="1" t="s">
        <v>74</v>
      </c>
      <c r="D8" s="1" t="s">
        <v>75</v>
      </c>
      <c r="E8" s="1" t="s">
        <v>76</v>
      </c>
      <c r="F8" s="1" t="s">
        <v>70</v>
      </c>
      <c r="G8" s="1" t="s">
        <v>63</v>
      </c>
      <c r="H8" s="1" t="s">
        <v>64</v>
      </c>
      <c r="I8" s="2">
        <v>40</v>
      </c>
      <c r="J8" s="2">
        <v>0.08</v>
      </c>
      <c r="K8" s="2">
        <f t="shared" si="0"/>
        <v>0.02</v>
      </c>
      <c r="L8" s="2">
        <f t="shared" si="1"/>
        <v>0</v>
      </c>
      <c r="P8" s="6">
        <v>0.02</v>
      </c>
      <c r="Q8" s="5">
        <v>32.96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8"/>
        <v>32.96</v>
      </c>
      <c r="AT8" s="11">
        <f t="shared" si="6"/>
        <v>8.0344549948269724E-4</v>
      </c>
      <c r="AU8" s="5">
        <f t="shared" si="7"/>
        <v>0.80344549948269728</v>
      </c>
    </row>
    <row r="9" spans="1:57" x14ac:dyDescent="0.25">
      <c r="A9" s="1" t="s">
        <v>80</v>
      </c>
      <c r="B9" s="1" t="s">
        <v>73</v>
      </c>
      <c r="C9" s="1" t="s">
        <v>74</v>
      </c>
      <c r="D9" s="1" t="s">
        <v>75</v>
      </c>
      <c r="E9" s="1" t="s">
        <v>79</v>
      </c>
      <c r="F9" s="1" t="s">
        <v>70</v>
      </c>
      <c r="G9" s="1" t="s">
        <v>63</v>
      </c>
      <c r="H9" s="1" t="s">
        <v>64</v>
      </c>
      <c r="I9" s="2">
        <v>40</v>
      </c>
      <c r="J9" s="2">
        <v>0.06</v>
      </c>
      <c r="K9" s="2">
        <f t="shared" si="0"/>
        <v>0.05</v>
      </c>
      <c r="L9" s="2">
        <f t="shared" si="1"/>
        <v>0</v>
      </c>
      <c r="P9" s="6">
        <v>0.03</v>
      </c>
      <c r="Q9" s="5">
        <v>49.44</v>
      </c>
      <c r="Z9" s="9">
        <v>0.02</v>
      </c>
      <c r="AA9" s="5">
        <v>2.73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8"/>
        <v>52.169999999999995</v>
      </c>
      <c r="AT9" s="11">
        <f t="shared" si="6"/>
        <v>1.2717157678401793E-3</v>
      </c>
      <c r="AU9" s="5">
        <f t="shared" si="7"/>
        <v>1.2717157678401794</v>
      </c>
    </row>
    <row r="10" spans="1:57" x14ac:dyDescent="0.25">
      <c r="A10" s="1" t="s">
        <v>80</v>
      </c>
      <c r="B10" s="1" t="s">
        <v>73</v>
      </c>
      <c r="C10" s="1" t="s">
        <v>74</v>
      </c>
      <c r="D10" s="1" t="s">
        <v>75</v>
      </c>
      <c r="E10" s="1" t="s">
        <v>69</v>
      </c>
      <c r="F10" s="1" t="s">
        <v>70</v>
      </c>
      <c r="G10" s="1" t="s">
        <v>63</v>
      </c>
      <c r="H10" s="1" t="s">
        <v>64</v>
      </c>
      <c r="I10" s="2">
        <v>40</v>
      </c>
      <c r="J10" s="2">
        <v>37.35</v>
      </c>
      <c r="K10" s="2">
        <f t="shared" si="0"/>
        <v>33.489999999999995</v>
      </c>
      <c r="L10" s="2">
        <f t="shared" si="1"/>
        <v>0</v>
      </c>
      <c r="P10" s="6">
        <v>23.79</v>
      </c>
      <c r="Q10" s="5">
        <v>51050.920000000013</v>
      </c>
      <c r="Z10" s="9">
        <v>9.6999999999999993</v>
      </c>
      <c r="AA10" s="5">
        <v>1238.7375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8"/>
        <v>52289.657500000016</v>
      </c>
      <c r="AT10" s="11">
        <f t="shared" si="6"/>
        <v>1.2746325845833337</v>
      </c>
      <c r="AU10" s="5">
        <f t="shared" si="7"/>
        <v>1274.6325845833337</v>
      </c>
    </row>
    <row r="11" spans="1:57" x14ac:dyDescent="0.25">
      <c r="A11" s="1" t="s">
        <v>81</v>
      </c>
      <c r="B11" s="1" t="s">
        <v>73</v>
      </c>
      <c r="C11" s="1" t="s">
        <v>74</v>
      </c>
      <c r="D11" s="1" t="s">
        <v>75</v>
      </c>
      <c r="E11" s="1" t="s">
        <v>79</v>
      </c>
      <c r="F11" s="1" t="s">
        <v>70</v>
      </c>
      <c r="G11" s="1" t="s">
        <v>63</v>
      </c>
      <c r="H11" s="1" t="s">
        <v>64</v>
      </c>
      <c r="I11" s="2">
        <v>19</v>
      </c>
      <c r="J11" s="2">
        <v>16.68</v>
      </c>
      <c r="K11" s="2">
        <f t="shared" si="0"/>
        <v>16.68</v>
      </c>
      <c r="L11" s="2">
        <f t="shared" si="1"/>
        <v>0</v>
      </c>
      <c r="P11" s="6">
        <v>2.82</v>
      </c>
      <c r="Q11" s="5">
        <v>5866.88</v>
      </c>
      <c r="R11" s="7">
        <v>12.85</v>
      </c>
      <c r="S11" s="5">
        <v>10143.122499999999</v>
      </c>
      <c r="T11" s="8">
        <v>0.14000000000000001</v>
      </c>
      <c r="U11" s="5">
        <v>31.92</v>
      </c>
      <c r="Z11" s="9">
        <v>0.87</v>
      </c>
      <c r="AA11" s="5">
        <v>118.755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8"/>
        <v>16160.677499999998</v>
      </c>
      <c r="AT11" s="11">
        <f t="shared" si="6"/>
        <v>0.39393882299654992</v>
      </c>
      <c r="AU11" s="5">
        <f t="shared" si="7"/>
        <v>393.9388229965499</v>
      </c>
    </row>
    <row r="12" spans="1:57" x14ac:dyDescent="0.25">
      <c r="A12" s="1" t="s">
        <v>82</v>
      </c>
      <c r="B12" s="1" t="s">
        <v>83</v>
      </c>
      <c r="C12" s="1" t="s">
        <v>84</v>
      </c>
      <c r="D12" s="1" t="s">
        <v>85</v>
      </c>
      <c r="E12" s="1" t="s">
        <v>79</v>
      </c>
      <c r="F12" s="1" t="s">
        <v>70</v>
      </c>
      <c r="G12" s="1" t="s">
        <v>63</v>
      </c>
      <c r="H12" s="1" t="s">
        <v>64</v>
      </c>
      <c r="I12" s="2">
        <v>40</v>
      </c>
      <c r="J12" s="2">
        <v>18.760000000000002</v>
      </c>
      <c r="K12" s="2">
        <f t="shared" si="0"/>
        <v>13.51</v>
      </c>
      <c r="L12" s="2">
        <f t="shared" si="1"/>
        <v>0</v>
      </c>
      <c r="P12" s="6">
        <v>1.78</v>
      </c>
      <c r="Q12" s="5">
        <v>2933.44</v>
      </c>
      <c r="R12" s="7">
        <v>11.73</v>
      </c>
      <c r="S12" s="5">
        <v>8908.9349999999995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8"/>
        <v>11842.375</v>
      </c>
      <c r="AT12" s="11">
        <f t="shared" si="6"/>
        <v>0.28867423837792494</v>
      </c>
      <c r="AU12" s="5">
        <f t="shared" si="7"/>
        <v>288.67423837792495</v>
      </c>
    </row>
    <row r="13" spans="1:57" x14ac:dyDescent="0.25">
      <c r="A13" s="1" t="s">
        <v>86</v>
      </c>
      <c r="B13" s="1" t="s">
        <v>87</v>
      </c>
      <c r="C13" s="1" t="s">
        <v>88</v>
      </c>
      <c r="D13" s="1" t="s">
        <v>89</v>
      </c>
      <c r="E13" s="1" t="s">
        <v>69</v>
      </c>
      <c r="F13" s="1" t="s">
        <v>90</v>
      </c>
      <c r="G13" s="1" t="s">
        <v>63</v>
      </c>
      <c r="H13" s="1" t="s">
        <v>64</v>
      </c>
      <c r="I13" s="2">
        <v>100</v>
      </c>
      <c r="J13" s="2">
        <v>7.0000000000000007E-2</v>
      </c>
      <c r="K13" s="2">
        <f t="shared" si="0"/>
        <v>0.03</v>
      </c>
      <c r="L13" s="2">
        <f t="shared" si="1"/>
        <v>0.03</v>
      </c>
      <c r="M13" s="3">
        <v>0.03</v>
      </c>
      <c r="N13" s="4">
        <v>0.02</v>
      </c>
      <c r="O13" s="5">
        <v>50.225000000000001</v>
      </c>
      <c r="P13" s="6">
        <v>0.01</v>
      </c>
      <c r="Q13" s="5">
        <v>20.6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8"/>
        <v>70.825000000000003</v>
      </c>
      <c r="AT13" s="11">
        <f t="shared" si="6"/>
        <v>1.7264571450504259E-3</v>
      </c>
      <c r="AU13" s="5">
        <f t="shared" si="7"/>
        <v>1.726457145050426</v>
      </c>
    </row>
    <row r="14" spans="1:57" x14ac:dyDescent="0.25">
      <c r="A14" s="1" t="s">
        <v>86</v>
      </c>
      <c r="B14" s="1" t="s">
        <v>87</v>
      </c>
      <c r="C14" s="1" t="s">
        <v>88</v>
      </c>
      <c r="D14" s="1" t="s">
        <v>89</v>
      </c>
      <c r="E14" s="1" t="s">
        <v>71</v>
      </c>
      <c r="F14" s="1" t="s">
        <v>90</v>
      </c>
      <c r="G14" s="1" t="s">
        <v>63</v>
      </c>
      <c r="H14" s="1" t="s">
        <v>64</v>
      </c>
      <c r="I14" s="2">
        <v>100</v>
      </c>
      <c r="J14" s="2">
        <v>40.130000000000003</v>
      </c>
      <c r="K14" s="2">
        <f t="shared" si="0"/>
        <v>28.68</v>
      </c>
      <c r="L14" s="2">
        <f t="shared" si="1"/>
        <v>1.31</v>
      </c>
      <c r="M14" s="3">
        <v>1.31</v>
      </c>
      <c r="N14" s="4">
        <v>3.59</v>
      </c>
      <c r="O14" s="5">
        <v>9894.3250000000007</v>
      </c>
      <c r="P14" s="6">
        <v>21.93</v>
      </c>
      <c r="Q14" s="5">
        <v>47919.72</v>
      </c>
      <c r="R14" s="7">
        <v>3.16</v>
      </c>
      <c r="S14" s="5">
        <v>3607.625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8"/>
        <v>61421.67</v>
      </c>
      <c r="AT14" s="11">
        <f t="shared" si="6"/>
        <v>1.4972379955161226</v>
      </c>
      <c r="AU14" s="5">
        <f t="shared" si="7"/>
        <v>1497.2379955161225</v>
      </c>
    </row>
    <row r="15" spans="1:57" x14ac:dyDescent="0.25">
      <c r="A15" s="1" t="s">
        <v>86</v>
      </c>
      <c r="B15" s="1" t="s">
        <v>87</v>
      </c>
      <c r="C15" s="1" t="s">
        <v>88</v>
      </c>
      <c r="D15" s="1" t="s">
        <v>89</v>
      </c>
      <c r="E15" s="1" t="s">
        <v>91</v>
      </c>
      <c r="F15" s="1" t="s">
        <v>90</v>
      </c>
      <c r="G15" s="1" t="s">
        <v>63</v>
      </c>
      <c r="H15" s="1" t="s">
        <v>64</v>
      </c>
      <c r="I15" s="2">
        <v>100</v>
      </c>
      <c r="J15" s="2">
        <v>39.369999999999997</v>
      </c>
      <c r="K15" s="2">
        <f t="shared" si="0"/>
        <v>1.4100000000000001</v>
      </c>
      <c r="L15" s="2">
        <f t="shared" si="1"/>
        <v>0</v>
      </c>
      <c r="N15" s="4">
        <v>0.09</v>
      </c>
      <c r="O15" s="5">
        <v>180.81</v>
      </c>
      <c r="P15" s="6">
        <v>1</v>
      </c>
      <c r="Q15" s="5">
        <v>2018.8</v>
      </c>
      <c r="R15" s="7">
        <v>0.32</v>
      </c>
      <c r="S15" s="5">
        <v>425.32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8"/>
        <v>2624.9300000000003</v>
      </c>
      <c r="AT15" s="11">
        <f t="shared" si="6"/>
        <v>6.3986292322728053E-2</v>
      </c>
      <c r="AU15" s="5">
        <f t="shared" si="7"/>
        <v>63.986292322728048</v>
      </c>
    </row>
    <row r="16" spans="1:57" x14ac:dyDescent="0.25">
      <c r="A16" s="1" t="s">
        <v>86</v>
      </c>
      <c r="B16" s="1" t="s">
        <v>87</v>
      </c>
      <c r="C16" s="1" t="s">
        <v>88</v>
      </c>
      <c r="D16" s="1" t="s">
        <v>89</v>
      </c>
      <c r="E16" s="1" t="s">
        <v>76</v>
      </c>
      <c r="F16" s="1" t="s">
        <v>90</v>
      </c>
      <c r="G16" s="1" t="s">
        <v>63</v>
      </c>
      <c r="H16" s="1" t="s">
        <v>64</v>
      </c>
      <c r="I16" s="2">
        <v>100</v>
      </c>
      <c r="J16" s="2">
        <v>0.05</v>
      </c>
      <c r="K16" s="2">
        <f t="shared" si="0"/>
        <v>0.02</v>
      </c>
      <c r="L16" s="2">
        <f t="shared" si="1"/>
        <v>0</v>
      </c>
      <c r="N16" s="4">
        <v>0.01</v>
      </c>
      <c r="O16" s="5">
        <v>20.09</v>
      </c>
      <c r="P16" s="6">
        <v>0.01</v>
      </c>
      <c r="Q16" s="5">
        <v>16.48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8"/>
        <v>36.57</v>
      </c>
      <c r="AT16" s="11">
        <f t="shared" si="6"/>
        <v>8.9144423289084455E-4</v>
      </c>
      <c r="AU16" s="5">
        <f t="shared" si="7"/>
        <v>0.89144423289084451</v>
      </c>
    </row>
    <row r="17" spans="1:47" x14ac:dyDescent="0.25">
      <c r="A17" s="1" t="s">
        <v>92</v>
      </c>
      <c r="B17" s="1" t="s">
        <v>93</v>
      </c>
      <c r="C17" s="1" t="s">
        <v>94</v>
      </c>
      <c r="D17" s="1" t="s">
        <v>89</v>
      </c>
      <c r="E17" s="1" t="s">
        <v>76</v>
      </c>
      <c r="F17" s="1" t="s">
        <v>90</v>
      </c>
      <c r="G17" s="1" t="s">
        <v>63</v>
      </c>
      <c r="H17" s="1" t="s">
        <v>64</v>
      </c>
      <c r="I17" s="2">
        <v>53.400001525878913</v>
      </c>
      <c r="J17" s="2">
        <v>27.01</v>
      </c>
      <c r="K17" s="2">
        <f t="shared" si="0"/>
        <v>10.02</v>
      </c>
      <c r="L17" s="2">
        <f t="shared" si="1"/>
        <v>0</v>
      </c>
      <c r="N17" s="4">
        <v>0.25</v>
      </c>
      <c r="O17" s="5">
        <v>502.25</v>
      </c>
      <c r="P17" s="6">
        <v>8.4499999999999993</v>
      </c>
      <c r="Q17" s="5">
        <v>13925.6</v>
      </c>
      <c r="R17" s="7">
        <v>1.32</v>
      </c>
      <c r="S17" s="5">
        <v>1002.54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8"/>
        <v>15430.39</v>
      </c>
      <c r="AT17" s="11">
        <f t="shared" si="6"/>
        <v>0.37613705706197864</v>
      </c>
      <c r="AU17" s="5">
        <f t="shared" si="7"/>
        <v>376.13705706197862</v>
      </c>
    </row>
    <row r="18" spans="1:47" x14ac:dyDescent="0.25">
      <c r="A18" s="1" t="s">
        <v>92</v>
      </c>
      <c r="B18" s="1" t="s">
        <v>93</v>
      </c>
      <c r="C18" s="1" t="s">
        <v>94</v>
      </c>
      <c r="D18" s="1" t="s">
        <v>89</v>
      </c>
      <c r="E18" s="1" t="s">
        <v>95</v>
      </c>
      <c r="F18" s="1" t="s">
        <v>90</v>
      </c>
      <c r="G18" s="1" t="s">
        <v>63</v>
      </c>
      <c r="H18" s="1" t="s">
        <v>64</v>
      </c>
      <c r="I18" s="2">
        <v>53.400001525878913</v>
      </c>
      <c r="J18" s="2">
        <v>25.33</v>
      </c>
      <c r="K18" s="2">
        <f t="shared" si="0"/>
        <v>18.939999999999998</v>
      </c>
      <c r="L18" s="2">
        <f t="shared" si="1"/>
        <v>0</v>
      </c>
      <c r="N18" s="4">
        <v>5.27</v>
      </c>
      <c r="O18" s="5">
        <v>10587.43</v>
      </c>
      <c r="P18" s="6">
        <v>9.69</v>
      </c>
      <c r="Q18" s="5">
        <v>15969.12</v>
      </c>
      <c r="R18" s="7">
        <v>3.98</v>
      </c>
      <c r="S18" s="5">
        <v>3022.81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8"/>
        <v>29579.360000000004</v>
      </c>
      <c r="AT18" s="11">
        <f t="shared" si="6"/>
        <v>0.721037732693523</v>
      </c>
      <c r="AU18" s="5">
        <f t="shared" si="7"/>
        <v>721.03773269352303</v>
      </c>
    </row>
    <row r="19" spans="1:47" x14ac:dyDescent="0.25">
      <c r="A19" s="1" t="s">
        <v>96</v>
      </c>
      <c r="B19" s="1" t="s">
        <v>247</v>
      </c>
      <c r="C19" s="1" t="s">
        <v>97</v>
      </c>
      <c r="D19" s="1" t="s">
        <v>98</v>
      </c>
      <c r="E19" s="1" t="s">
        <v>79</v>
      </c>
      <c r="F19" s="1" t="s">
        <v>90</v>
      </c>
      <c r="G19" s="1" t="s">
        <v>63</v>
      </c>
      <c r="H19" s="1" t="s">
        <v>64</v>
      </c>
      <c r="I19" s="2">
        <v>6.6100001335144043</v>
      </c>
      <c r="J19" s="2">
        <v>5.54</v>
      </c>
      <c r="K19" s="2">
        <f t="shared" si="0"/>
        <v>5.54</v>
      </c>
      <c r="L19" s="2">
        <f t="shared" si="1"/>
        <v>0</v>
      </c>
      <c r="P19" s="6">
        <v>0.1</v>
      </c>
      <c r="Q19" s="5">
        <v>164.8</v>
      </c>
      <c r="R19" s="7">
        <v>0.48</v>
      </c>
      <c r="S19" s="5">
        <v>366.45875000000001</v>
      </c>
      <c r="Z19" s="9">
        <v>3.87</v>
      </c>
      <c r="AA19" s="5">
        <v>352.17</v>
      </c>
      <c r="AB19" s="10">
        <v>1.0900000000000001</v>
      </c>
      <c r="AC19" s="5">
        <v>89.38000000000001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8"/>
        <v>972.80875000000003</v>
      </c>
      <c r="AT19" s="11">
        <f t="shared" si="6"/>
        <v>2.3713556190682293E-2</v>
      </c>
      <c r="AU19" s="5">
        <f t="shared" si="7"/>
        <v>23.713556190682294</v>
      </c>
    </row>
    <row r="20" spans="1:47" x14ac:dyDescent="0.25">
      <c r="A20" s="1" t="s">
        <v>99</v>
      </c>
      <c r="B20" s="1" t="s">
        <v>100</v>
      </c>
      <c r="C20" s="1" t="s">
        <v>101</v>
      </c>
      <c r="D20" s="1" t="s">
        <v>102</v>
      </c>
      <c r="E20" s="1" t="s">
        <v>79</v>
      </c>
      <c r="F20" s="1" t="s">
        <v>90</v>
      </c>
      <c r="G20" s="1" t="s">
        <v>63</v>
      </c>
      <c r="H20" s="1" t="s">
        <v>64</v>
      </c>
      <c r="I20" s="2">
        <v>74.620002746582031</v>
      </c>
      <c r="J20" s="2">
        <v>30.92</v>
      </c>
      <c r="K20" s="2">
        <f t="shared" si="0"/>
        <v>30.91</v>
      </c>
      <c r="L20" s="2">
        <f t="shared" si="1"/>
        <v>0</v>
      </c>
      <c r="N20" s="4">
        <v>0.76</v>
      </c>
      <c r="O20" s="5">
        <v>1526.84</v>
      </c>
      <c r="P20" s="6">
        <v>14.65</v>
      </c>
      <c r="Q20" s="5">
        <v>26137.279999999999</v>
      </c>
      <c r="R20" s="7">
        <v>15.5</v>
      </c>
      <c r="S20" s="5">
        <v>14022.268749999999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8"/>
        <v>41686.388749999998</v>
      </c>
      <c r="AT20" s="11">
        <f t="shared" si="6"/>
        <v>1.0161632715677682</v>
      </c>
      <c r="AU20" s="5">
        <f t="shared" si="7"/>
        <v>1016.1632715677682</v>
      </c>
    </row>
    <row r="21" spans="1:47" x14ac:dyDescent="0.25">
      <c r="A21" s="1" t="s">
        <v>99</v>
      </c>
      <c r="B21" s="1" t="s">
        <v>100</v>
      </c>
      <c r="C21" s="1" t="s">
        <v>101</v>
      </c>
      <c r="D21" s="1" t="s">
        <v>102</v>
      </c>
      <c r="E21" s="1" t="s">
        <v>69</v>
      </c>
      <c r="F21" s="1" t="s">
        <v>90</v>
      </c>
      <c r="G21" s="1" t="s">
        <v>63</v>
      </c>
      <c r="H21" s="1" t="s">
        <v>64</v>
      </c>
      <c r="I21" s="2">
        <v>74.620002746582031</v>
      </c>
      <c r="J21" s="2">
        <v>40.630000000000003</v>
      </c>
      <c r="K21" s="2">
        <f t="shared" si="0"/>
        <v>32.46</v>
      </c>
      <c r="L21" s="2">
        <f t="shared" si="1"/>
        <v>7.5399999999999991</v>
      </c>
      <c r="M21" s="3">
        <v>7.5399999999999991</v>
      </c>
      <c r="N21" s="4">
        <v>6.82</v>
      </c>
      <c r="O21" s="5">
        <v>16529.047500000001</v>
      </c>
      <c r="P21" s="6">
        <v>22.93</v>
      </c>
      <c r="Q21" s="5">
        <v>45649.599999999999</v>
      </c>
      <c r="R21" s="7">
        <v>2.71</v>
      </c>
      <c r="S21" s="5">
        <v>2189.25875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8"/>
        <v>64367.90625</v>
      </c>
      <c r="AT21" s="11">
        <f t="shared" si="6"/>
        <v>1.569056571228358</v>
      </c>
      <c r="AU21" s="5">
        <f t="shared" si="7"/>
        <v>1569.0565712283581</v>
      </c>
    </row>
    <row r="22" spans="1:47" x14ac:dyDescent="0.25">
      <c r="A22" s="1" t="s">
        <v>103</v>
      </c>
      <c r="B22" s="1" t="s">
        <v>248</v>
      </c>
      <c r="C22" s="1" t="s">
        <v>101</v>
      </c>
      <c r="D22" s="1" t="s">
        <v>102</v>
      </c>
      <c r="E22" s="1" t="s">
        <v>79</v>
      </c>
      <c r="F22" s="1" t="s">
        <v>90</v>
      </c>
      <c r="G22" s="1" t="s">
        <v>63</v>
      </c>
      <c r="H22" s="1" t="s">
        <v>64</v>
      </c>
      <c r="I22" s="2">
        <v>25.370000839233398</v>
      </c>
      <c r="J22" s="2">
        <v>2</v>
      </c>
      <c r="K22" s="2">
        <f t="shared" si="0"/>
        <v>2</v>
      </c>
      <c r="L22" s="2">
        <f t="shared" si="1"/>
        <v>0</v>
      </c>
      <c r="N22" s="4">
        <v>0.8</v>
      </c>
      <c r="O22" s="5">
        <v>1607.2</v>
      </c>
      <c r="P22" s="6">
        <v>0.28999999999999998</v>
      </c>
      <c r="Q22" s="5">
        <v>477.92</v>
      </c>
      <c r="Z22" s="9">
        <v>0.01</v>
      </c>
      <c r="AA22" s="5">
        <v>0.91</v>
      </c>
      <c r="AB22" s="10">
        <v>0.9</v>
      </c>
      <c r="AC22" s="5">
        <v>73.8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8"/>
        <v>2159.83</v>
      </c>
      <c r="AT22" s="11">
        <f t="shared" si="6"/>
        <v>5.2648837777539863E-2</v>
      </c>
      <c r="AU22" s="5">
        <f t="shared" si="7"/>
        <v>52.64883777753986</v>
      </c>
    </row>
    <row r="23" spans="1:47" x14ac:dyDescent="0.25">
      <c r="A23" s="1" t="s">
        <v>103</v>
      </c>
      <c r="B23" s="1" t="s">
        <v>248</v>
      </c>
      <c r="C23" s="1" t="s">
        <v>101</v>
      </c>
      <c r="D23" s="1" t="s">
        <v>102</v>
      </c>
      <c r="E23" s="1" t="s">
        <v>76</v>
      </c>
      <c r="F23" s="1" t="s">
        <v>90</v>
      </c>
      <c r="G23" s="1" t="s">
        <v>63</v>
      </c>
      <c r="H23" s="1" t="s">
        <v>64</v>
      </c>
      <c r="I23" s="2">
        <v>25.370000839233398</v>
      </c>
      <c r="J23" s="2">
        <v>12.3</v>
      </c>
      <c r="K23" s="2">
        <f t="shared" si="0"/>
        <v>11.41</v>
      </c>
      <c r="L23" s="2">
        <f t="shared" si="1"/>
        <v>0.89</v>
      </c>
      <c r="M23" s="3">
        <v>0.89</v>
      </c>
      <c r="N23" s="4">
        <v>7.63</v>
      </c>
      <c r="O23" s="5">
        <v>15328.67</v>
      </c>
      <c r="P23" s="6">
        <v>3.78</v>
      </c>
      <c r="Q23" s="5">
        <v>6229.44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8"/>
        <v>21558.11</v>
      </c>
      <c r="AT23" s="11">
        <f t="shared" si="6"/>
        <v>0.5255086910452953</v>
      </c>
      <c r="AU23" s="5">
        <f t="shared" si="7"/>
        <v>525.50869104529522</v>
      </c>
    </row>
    <row r="24" spans="1:47" x14ac:dyDescent="0.25">
      <c r="A24" s="1" t="s">
        <v>103</v>
      </c>
      <c r="B24" s="1" t="s">
        <v>248</v>
      </c>
      <c r="C24" s="1" t="s">
        <v>101</v>
      </c>
      <c r="D24" s="1" t="s">
        <v>102</v>
      </c>
      <c r="E24" s="1" t="s">
        <v>95</v>
      </c>
      <c r="F24" s="1" t="s">
        <v>90</v>
      </c>
      <c r="G24" s="1" t="s">
        <v>63</v>
      </c>
      <c r="H24" s="1" t="s">
        <v>64</v>
      </c>
      <c r="I24" s="2">
        <v>25.370000839233398</v>
      </c>
      <c r="J24" s="2">
        <v>11.07</v>
      </c>
      <c r="K24" s="2">
        <f t="shared" si="0"/>
        <v>11.07</v>
      </c>
      <c r="L24" s="2">
        <f t="shared" si="1"/>
        <v>0</v>
      </c>
      <c r="N24" s="4">
        <v>10.77</v>
      </c>
      <c r="O24" s="5">
        <v>21636.93</v>
      </c>
      <c r="P24" s="6">
        <v>0.3</v>
      </c>
      <c r="Q24" s="5">
        <v>494.4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8"/>
        <v>22131.33</v>
      </c>
      <c r="AT24" s="11">
        <f t="shared" si="6"/>
        <v>0.53948171984424764</v>
      </c>
      <c r="AU24" s="5">
        <f t="shared" si="7"/>
        <v>539.48171984424766</v>
      </c>
    </row>
    <row r="25" spans="1:47" x14ac:dyDescent="0.25">
      <c r="A25" s="1" t="s">
        <v>104</v>
      </c>
      <c r="B25" s="1" t="s">
        <v>105</v>
      </c>
      <c r="C25" s="1" t="s">
        <v>106</v>
      </c>
      <c r="D25" s="1" t="s">
        <v>107</v>
      </c>
      <c r="E25" s="1" t="s">
        <v>69</v>
      </c>
      <c r="F25" s="1" t="s">
        <v>108</v>
      </c>
      <c r="G25" s="1" t="s">
        <v>63</v>
      </c>
      <c r="H25" s="1" t="s">
        <v>64</v>
      </c>
      <c r="I25" s="2">
        <v>160</v>
      </c>
      <c r="J25" s="2">
        <v>7.0000000000000007E-2</v>
      </c>
      <c r="K25" s="2">
        <f t="shared" si="0"/>
        <v>7.0000000000000007E-2</v>
      </c>
      <c r="L25" s="2">
        <f t="shared" si="1"/>
        <v>0</v>
      </c>
      <c r="N25" s="4">
        <v>0.05</v>
      </c>
      <c r="O25" s="5">
        <v>100.45</v>
      </c>
      <c r="P25" s="6">
        <v>0.02</v>
      </c>
      <c r="Q25" s="5">
        <v>32.96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8"/>
        <v>133.41</v>
      </c>
      <c r="AT25" s="11">
        <f t="shared" si="6"/>
        <v>3.2520529152301769E-3</v>
      </c>
      <c r="AU25" s="5">
        <f t="shared" si="7"/>
        <v>3.2520529152301769</v>
      </c>
    </row>
    <row r="26" spans="1:47" x14ac:dyDescent="0.25">
      <c r="A26" s="1" t="s">
        <v>104</v>
      </c>
      <c r="B26" s="1" t="s">
        <v>105</v>
      </c>
      <c r="C26" s="1" t="s">
        <v>106</v>
      </c>
      <c r="D26" s="1" t="s">
        <v>107</v>
      </c>
      <c r="E26" s="1" t="s">
        <v>71</v>
      </c>
      <c r="F26" s="1" t="s">
        <v>108</v>
      </c>
      <c r="G26" s="1" t="s">
        <v>63</v>
      </c>
      <c r="H26" s="1" t="s">
        <v>64</v>
      </c>
      <c r="I26" s="2">
        <v>160</v>
      </c>
      <c r="J26" s="2">
        <v>41.61</v>
      </c>
      <c r="K26" s="2">
        <f t="shared" si="0"/>
        <v>40</v>
      </c>
      <c r="L26" s="2">
        <f t="shared" si="1"/>
        <v>0</v>
      </c>
      <c r="N26" s="4">
        <v>11.93</v>
      </c>
      <c r="O26" s="5">
        <v>23967.37</v>
      </c>
      <c r="P26" s="6">
        <v>27.07</v>
      </c>
      <c r="Q26" s="5">
        <v>44611.360000000001</v>
      </c>
      <c r="R26" s="7">
        <v>1</v>
      </c>
      <c r="S26" s="5">
        <v>759.5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8"/>
        <v>69338.23</v>
      </c>
      <c r="AT26" s="11">
        <f t="shared" si="6"/>
        <v>1.6902150738955137</v>
      </c>
      <c r="AU26" s="5">
        <f t="shared" si="7"/>
        <v>1690.2150738955138</v>
      </c>
    </row>
    <row r="27" spans="1:47" x14ac:dyDescent="0.25">
      <c r="A27" s="1" t="s">
        <v>104</v>
      </c>
      <c r="B27" s="1" t="s">
        <v>105</v>
      </c>
      <c r="C27" s="1" t="s">
        <v>106</v>
      </c>
      <c r="D27" s="1" t="s">
        <v>107</v>
      </c>
      <c r="E27" s="1" t="s">
        <v>61</v>
      </c>
      <c r="F27" s="1" t="s">
        <v>108</v>
      </c>
      <c r="G27" s="1" t="s">
        <v>63</v>
      </c>
      <c r="H27" s="1" t="s">
        <v>64</v>
      </c>
      <c r="I27" s="2">
        <v>160</v>
      </c>
      <c r="J27" s="2">
        <v>39.68</v>
      </c>
      <c r="K27" s="2">
        <f t="shared" si="0"/>
        <v>39.69</v>
      </c>
      <c r="L27" s="2">
        <f t="shared" si="1"/>
        <v>0</v>
      </c>
      <c r="N27" s="4">
        <v>6.4</v>
      </c>
      <c r="O27" s="5">
        <v>12857.6</v>
      </c>
      <c r="P27" s="6">
        <v>25.1</v>
      </c>
      <c r="Q27" s="5">
        <v>41364.800000000003</v>
      </c>
      <c r="R27" s="7">
        <v>8.19</v>
      </c>
      <c r="S27" s="5">
        <v>6220.3049999999994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8"/>
        <v>60442.705000000002</v>
      </c>
      <c r="AT27" s="11">
        <f t="shared" si="6"/>
        <v>1.4733743722333228</v>
      </c>
      <c r="AU27" s="5">
        <f t="shared" si="7"/>
        <v>1473.3743722333229</v>
      </c>
    </row>
    <row r="28" spans="1:47" x14ac:dyDescent="0.25">
      <c r="A28" s="1" t="s">
        <v>104</v>
      </c>
      <c r="B28" s="1" t="s">
        <v>105</v>
      </c>
      <c r="C28" s="1" t="s">
        <v>106</v>
      </c>
      <c r="D28" s="1" t="s">
        <v>107</v>
      </c>
      <c r="E28" s="1" t="s">
        <v>109</v>
      </c>
      <c r="F28" s="1" t="s">
        <v>108</v>
      </c>
      <c r="G28" s="1" t="s">
        <v>63</v>
      </c>
      <c r="H28" s="1" t="s">
        <v>64</v>
      </c>
      <c r="I28" s="2">
        <v>160</v>
      </c>
      <c r="J28" s="2">
        <v>36.58</v>
      </c>
      <c r="K28" s="2">
        <f t="shared" si="0"/>
        <v>23.04</v>
      </c>
      <c r="L28" s="2">
        <f t="shared" si="1"/>
        <v>0</v>
      </c>
      <c r="N28" s="4">
        <v>15.66</v>
      </c>
      <c r="O28" s="5">
        <v>31460.94</v>
      </c>
      <c r="P28" s="6">
        <v>7.38</v>
      </c>
      <c r="Q28" s="5">
        <v>12162.24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8"/>
        <v>43623.18</v>
      </c>
      <c r="AT28" s="11">
        <f t="shared" si="6"/>
        <v>1.063375231921226</v>
      </c>
      <c r="AU28" s="5">
        <f t="shared" si="7"/>
        <v>1063.3752319212258</v>
      </c>
    </row>
    <row r="29" spans="1:47" x14ac:dyDescent="0.25">
      <c r="A29" s="1" t="s">
        <v>104</v>
      </c>
      <c r="B29" s="1" t="s">
        <v>105</v>
      </c>
      <c r="C29" s="1" t="s">
        <v>106</v>
      </c>
      <c r="D29" s="1" t="s">
        <v>107</v>
      </c>
      <c r="E29" s="1" t="s">
        <v>91</v>
      </c>
      <c r="F29" s="1" t="s">
        <v>108</v>
      </c>
      <c r="G29" s="1" t="s">
        <v>63</v>
      </c>
      <c r="H29" s="1" t="s">
        <v>64</v>
      </c>
      <c r="I29" s="2">
        <v>160</v>
      </c>
      <c r="J29" s="2">
        <v>38.31</v>
      </c>
      <c r="K29" s="2">
        <f t="shared" si="0"/>
        <v>24.8</v>
      </c>
      <c r="L29" s="2">
        <f t="shared" si="1"/>
        <v>0</v>
      </c>
      <c r="N29" s="4">
        <v>0.7</v>
      </c>
      <c r="O29" s="5">
        <v>1406.3</v>
      </c>
      <c r="P29" s="6">
        <v>18.66</v>
      </c>
      <c r="Q29" s="5">
        <v>30751.68</v>
      </c>
      <c r="R29" s="7">
        <v>5.44</v>
      </c>
      <c r="S29" s="5">
        <v>4131.68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8"/>
        <v>36289.660000000003</v>
      </c>
      <c r="AT29" s="11">
        <f t="shared" si="6"/>
        <v>0.8846105583967615</v>
      </c>
      <c r="AU29" s="5">
        <f t="shared" si="7"/>
        <v>884.61055839676158</v>
      </c>
    </row>
    <row r="30" spans="1:47" x14ac:dyDescent="0.25">
      <c r="A30" s="1" t="s">
        <v>104</v>
      </c>
      <c r="B30" s="1" t="s">
        <v>105</v>
      </c>
      <c r="C30" s="1" t="s">
        <v>106</v>
      </c>
      <c r="D30" s="1" t="s">
        <v>107</v>
      </c>
      <c r="E30" s="1" t="s">
        <v>76</v>
      </c>
      <c r="F30" s="1" t="s">
        <v>108</v>
      </c>
      <c r="G30" s="1" t="s">
        <v>63</v>
      </c>
      <c r="H30" s="1" t="s">
        <v>64</v>
      </c>
      <c r="I30" s="2">
        <v>160</v>
      </c>
      <c r="J30" s="2">
        <v>0.06</v>
      </c>
      <c r="K30" s="2">
        <f t="shared" si="0"/>
        <v>0.04</v>
      </c>
      <c r="L30" s="2">
        <f t="shared" si="1"/>
        <v>0</v>
      </c>
      <c r="P30" s="6">
        <v>0.02</v>
      </c>
      <c r="Q30" s="5">
        <v>32.96</v>
      </c>
      <c r="R30" s="7">
        <v>0.02</v>
      </c>
      <c r="S30" s="5">
        <v>15.19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8"/>
        <v>48.15</v>
      </c>
      <c r="AT30" s="11">
        <f t="shared" si="6"/>
        <v>1.1737227184493893E-3</v>
      </c>
      <c r="AU30" s="5">
        <f t="shared" si="7"/>
        <v>1.1737227184493892</v>
      </c>
    </row>
    <row r="31" spans="1:47" x14ac:dyDescent="0.25">
      <c r="A31" s="1" t="s">
        <v>110</v>
      </c>
      <c r="B31" s="1" t="s">
        <v>100</v>
      </c>
      <c r="C31" s="1" t="s">
        <v>101</v>
      </c>
      <c r="D31" s="1" t="s">
        <v>111</v>
      </c>
      <c r="E31" s="1" t="s">
        <v>79</v>
      </c>
      <c r="F31" s="1" t="s">
        <v>108</v>
      </c>
      <c r="G31" s="1" t="s">
        <v>63</v>
      </c>
      <c r="H31" s="1" t="s">
        <v>64</v>
      </c>
      <c r="I31" s="2">
        <v>160</v>
      </c>
      <c r="J31" s="2">
        <v>41.43</v>
      </c>
      <c r="K31" s="2">
        <f t="shared" si="0"/>
        <v>40</v>
      </c>
      <c r="L31" s="2">
        <f t="shared" si="1"/>
        <v>0</v>
      </c>
      <c r="N31" s="4">
        <v>1.33</v>
      </c>
      <c r="O31" s="5">
        <v>2671.97</v>
      </c>
      <c r="P31" s="6">
        <v>16.53</v>
      </c>
      <c r="Q31" s="5">
        <v>27241.439999999999</v>
      </c>
      <c r="R31" s="7">
        <v>22.14</v>
      </c>
      <c r="S31" s="5">
        <v>16815.330000000002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8"/>
        <v>46728.740000000005</v>
      </c>
      <c r="AT31" s="11">
        <f t="shared" si="6"/>
        <v>1.1390775439774605</v>
      </c>
      <c r="AU31" s="5">
        <f t="shared" si="7"/>
        <v>1139.0775439774604</v>
      </c>
    </row>
    <row r="32" spans="1:47" x14ac:dyDescent="0.25">
      <c r="A32" s="1" t="s">
        <v>110</v>
      </c>
      <c r="B32" s="1" t="s">
        <v>100</v>
      </c>
      <c r="C32" s="1" t="s">
        <v>101</v>
      </c>
      <c r="D32" s="1" t="s">
        <v>111</v>
      </c>
      <c r="E32" s="1" t="s">
        <v>69</v>
      </c>
      <c r="F32" s="1" t="s">
        <v>108</v>
      </c>
      <c r="G32" s="1" t="s">
        <v>63</v>
      </c>
      <c r="H32" s="1" t="s">
        <v>64</v>
      </c>
      <c r="I32" s="2">
        <v>160</v>
      </c>
      <c r="J32" s="2">
        <v>41.12</v>
      </c>
      <c r="K32" s="2">
        <f t="shared" si="0"/>
        <v>40</v>
      </c>
      <c r="L32" s="2">
        <f t="shared" si="1"/>
        <v>0</v>
      </c>
      <c r="N32" s="4">
        <v>26.67</v>
      </c>
      <c r="O32" s="5">
        <v>53580.030000000013</v>
      </c>
      <c r="P32" s="6">
        <v>13.33</v>
      </c>
      <c r="Q32" s="5">
        <v>21967.84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8"/>
        <v>75547.87000000001</v>
      </c>
      <c r="AT32" s="11">
        <f t="shared" si="6"/>
        <v>1.8415836209649237</v>
      </c>
      <c r="AU32" s="5">
        <f t="shared" si="7"/>
        <v>1841.5836209649237</v>
      </c>
    </row>
    <row r="33" spans="1:47" x14ac:dyDescent="0.25">
      <c r="A33" s="1" t="s">
        <v>110</v>
      </c>
      <c r="B33" s="1" t="s">
        <v>100</v>
      </c>
      <c r="C33" s="1" t="s">
        <v>101</v>
      </c>
      <c r="D33" s="1" t="s">
        <v>111</v>
      </c>
      <c r="E33" s="1" t="s">
        <v>76</v>
      </c>
      <c r="F33" s="1" t="s">
        <v>108</v>
      </c>
      <c r="G33" s="1" t="s">
        <v>63</v>
      </c>
      <c r="H33" s="1" t="s">
        <v>64</v>
      </c>
      <c r="I33" s="2">
        <v>160</v>
      </c>
      <c r="J33" s="2">
        <v>37.39</v>
      </c>
      <c r="K33" s="2">
        <f t="shared" si="0"/>
        <v>18.57</v>
      </c>
      <c r="L33" s="2">
        <f t="shared" si="1"/>
        <v>0</v>
      </c>
      <c r="P33" s="6">
        <v>13.54</v>
      </c>
      <c r="Q33" s="5">
        <v>22313.919999999998</v>
      </c>
      <c r="R33" s="7">
        <v>5.03</v>
      </c>
      <c r="S33" s="5">
        <v>3820.2849999999999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8"/>
        <v>26134.204999999998</v>
      </c>
      <c r="AT33" s="11">
        <f t="shared" si="6"/>
        <v>0.63705732371990897</v>
      </c>
      <c r="AU33" s="5">
        <f t="shared" si="7"/>
        <v>637.05732371990894</v>
      </c>
    </row>
    <row r="34" spans="1:47" x14ac:dyDescent="0.25">
      <c r="A34" s="1" t="s">
        <v>110</v>
      </c>
      <c r="B34" s="1" t="s">
        <v>100</v>
      </c>
      <c r="C34" s="1" t="s">
        <v>101</v>
      </c>
      <c r="D34" s="1" t="s">
        <v>111</v>
      </c>
      <c r="E34" s="1" t="s">
        <v>95</v>
      </c>
      <c r="F34" s="1" t="s">
        <v>108</v>
      </c>
      <c r="G34" s="1" t="s">
        <v>63</v>
      </c>
      <c r="H34" s="1" t="s">
        <v>64</v>
      </c>
      <c r="I34" s="2">
        <v>160</v>
      </c>
      <c r="J34" s="2">
        <v>37.340000000000003</v>
      </c>
      <c r="K34" s="2">
        <f t="shared" ref="K34:K65" si="9">SUM(N34,P34,R34,T34,V34,X34,Z34,AB34,AE34,AG34,AI34,AV34,AX34,AZ34,BB34,BD34)</f>
        <v>6.06</v>
      </c>
      <c r="L34" s="2">
        <f t="shared" ref="L34:L65" si="10">SUM(M34,AD34,AK34,AM34,AO34,AQ34,AR34)</f>
        <v>0</v>
      </c>
      <c r="P34" s="6">
        <v>0.59</v>
      </c>
      <c r="Q34" s="5">
        <v>972.31999999999994</v>
      </c>
      <c r="R34" s="7">
        <v>5.34</v>
      </c>
      <c r="S34" s="5">
        <v>4055.73</v>
      </c>
      <c r="T34" s="8">
        <v>0.13</v>
      </c>
      <c r="U34" s="5">
        <v>29.64</v>
      </c>
      <c r="AL34" s="5" t="str">
        <f t="shared" ref="AL34:AL65" si="11">IF(AK34&gt;0,AK34*$AL$1,"")</f>
        <v/>
      </c>
      <c r="AN34" s="5" t="str">
        <f t="shared" ref="AN34:AN65" si="12">IF(AM34&gt;0,AM34*$AN$1,"")</f>
        <v/>
      </c>
      <c r="AP34" s="5" t="str">
        <f t="shared" ref="AP34:AP65" si="13">IF(AO34&gt;0,AO34*$AP$1,"")</f>
        <v/>
      </c>
      <c r="AS34" s="5">
        <f t="shared" si="8"/>
        <v>5057.6900000000005</v>
      </c>
      <c r="AT34" s="11">
        <f t="shared" si="6"/>
        <v>0.1232881756152501</v>
      </c>
      <c r="AU34" s="5">
        <f t="shared" si="7"/>
        <v>123.2881756152501</v>
      </c>
    </row>
    <row r="35" spans="1:47" x14ac:dyDescent="0.25">
      <c r="A35" s="1" t="s">
        <v>112</v>
      </c>
      <c r="B35" s="1" t="s">
        <v>113</v>
      </c>
      <c r="C35" s="1" t="s">
        <v>74</v>
      </c>
      <c r="D35" s="1" t="s">
        <v>102</v>
      </c>
      <c r="E35" s="1" t="s">
        <v>114</v>
      </c>
      <c r="F35" s="1" t="s">
        <v>115</v>
      </c>
      <c r="G35" s="1" t="s">
        <v>63</v>
      </c>
      <c r="H35" s="1" t="s">
        <v>64</v>
      </c>
      <c r="I35" s="2">
        <v>17.129999160766602</v>
      </c>
      <c r="J35" s="2">
        <v>2.29</v>
      </c>
      <c r="K35" s="2">
        <f t="shared" si="9"/>
        <v>0.74</v>
      </c>
      <c r="L35" s="2">
        <f t="shared" si="10"/>
        <v>0</v>
      </c>
      <c r="R35" s="7">
        <v>0.01</v>
      </c>
      <c r="S35" s="5">
        <v>7.5949999999999998</v>
      </c>
      <c r="Z35" s="9">
        <v>0.31</v>
      </c>
      <c r="AA35" s="5">
        <v>28.21</v>
      </c>
      <c r="AB35" s="10">
        <v>0.42</v>
      </c>
      <c r="AC35" s="5">
        <v>34.44</v>
      </c>
      <c r="AL35" s="5" t="str">
        <f t="shared" si="11"/>
        <v/>
      </c>
      <c r="AN35" s="5" t="str">
        <f t="shared" si="12"/>
        <v/>
      </c>
      <c r="AP35" s="5" t="str">
        <f t="shared" si="13"/>
        <v/>
      </c>
      <c r="AS35" s="5">
        <f t="shared" si="8"/>
        <v>70.245000000000005</v>
      </c>
      <c r="AT35" s="11">
        <f t="shared" ref="AT35:AT66" si="14">(AS35/$AS$175)*100</f>
        <v>1.712318844392053E-3</v>
      </c>
      <c r="AU35" s="5">
        <f t="shared" si="7"/>
        <v>1.7123188443920532</v>
      </c>
    </row>
    <row r="36" spans="1:47" x14ac:dyDescent="0.25">
      <c r="A36" s="1" t="s">
        <v>112</v>
      </c>
      <c r="B36" s="1" t="s">
        <v>113</v>
      </c>
      <c r="C36" s="1" t="s">
        <v>74</v>
      </c>
      <c r="D36" s="1" t="s">
        <v>102</v>
      </c>
      <c r="E36" s="1" t="s">
        <v>116</v>
      </c>
      <c r="F36" s="1" t="s">
        <v>115</v>
      </c>
      <c r="G36" s="1" t="s">
        <v>63</v>
      </c>
      <c r="H36" s="1" t="s">
        <v>64</v>
      </c>
      <c r="I36" s="2">
        <v>17.129999160766602</v>
      </c>
      <c r="J36" s="2">
        <v>1.38</v>
      </c>
      <c r="K36" s="2">
        <f t="shared" si="9"/>
        <v>0.48</v>
      </c>
      <c r="L36" s="2">
        <f t="shared" si="10"/>
        <v>0</v>
      </c>
      <c r="P36" s="6">
        <v>0.02</v>
      </c>
      <c r="Q36" s="5">
        <v>32.96</v>
      </c>
      <c r="R36" s="7">
        <v>0.04</v>
      </c>
      <c r="S36" s="5">
        <v>30.38</v>
      </c>
      <c r="Z36" s="9">
        <v>0.42</v>
      </c>
      <c r="AA36" s="5">
        <v>38.22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8"/>
        <v>101.56</v>
      </c>
      <c r="AT36" s="11">
        <f t="shared" si="14"/>
        <v>2.4756651980419519E-3</v>
      </c>
      <c r="AU36" s="5">
        <f t="shared" si="7"/>
        <v>2.475665198041952</v>
      </c>
    </row>
    <row r="37" spans="1:47" x14ac:dyDescent="0.25">
      <c r="A37" s="1" t="s">
        <v>112</v>
      </c>
      <c r="B37" s="1" t="s">
        <v>113</v>
      </c>
      <c r="C37" s="1" t="s">
        <v>74</v>
      </c>
      <c r="D37" s="1" t="s">
        <v>102</v>
      </c>
      <c r="E37" s="1" t="s">
        <v>109</v>
      </c>
      <c r="F37" s="1" t="s">
        <v>115</v>
      </c>
      <c r="G37" s="1" t="s">
        <v>63</v>
      </c>
      <c r="H37" s="1" t="s">
        <v>64</v>
      </c>
      <c r="I37" s="2">
        <v>17.129999160766602</v>
      </c>
      <c r="J37" s="2">
        <v>6.31</v>
      </c>
      <c r="K37" s="2">
        <f t="shared" si="9"/>
        <v>6.3100000000000005</v>
      </c>
      <c r="L37" s="2">
        <f t="shared" si="10"/>
        <v>0</v>
      </c>
      <c r="P37" s="6">
        <v>0.11</v>
      </c>
      <c r="Q37" s="5">
        <v>181.28</v>
      </c>
      <c r="R37" s="7">
        <v>0.06</v>
      </c>
      <c r="S37" s="5">
        <v>45.57</v>
      </c>
      <c r="Z37" s="9">
        <v>6.11</v>
      </c>
      <c r="AA37" s="5">
        <v>556.01</v>
      </c>
      <c r="AB37" s="10">
        <v>0.03</v>
      </c>
      <c r="AC37" s="5">
        <v>2.46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8"/>
        <v>785.32</v>
      </c>
      <c r="AT37" s="11">
        <f t="shared" si="14"/>
        <v>1.9143259091436646E-2</v>
      </c>
      <c r="AU37" s="5">
        <f t="shared" si="7"/>
        <v>19.143259091436647</v>
      </c>
    </row>
    <row r="38" spans="1:47" x14ac:dyDescent="0.25">
      <c r="A38" s="1" t="s">
        <v>112</v>
      </c>
      <c r="B38" s="1" t="s">
        <v>113</v>
      </c>
      <c r="C38" s="1" t="s">
        <v>74</v>
      </c>
      <c r="D38" s="1" t="s">
        <v>102</v>
      </c>
      <c r="E38" s="1" t="s">
        <v>91</v>
      </c>
      <c r="F38" s="1" t="s">
        <v>115</v>
      </c>
      <c r="G38" s="1" t="s">
        <v>63</v>
      </c>
      <c r="H38" s="1" t="s">
        <v>64</v>
      </c>
      <c r="I38" s="2">
        <v>17.129999160766602</v>
      </c>
      <c r="J38" s="2">
        <v>7.13</v>
      </c>
      <c r="K38" s="2">
        <f t="shared" si="9"/>
        <v>7.13</v>
      </c>
      <c r="L38" s="2">
        <f t="shared" si="10"/>
        <v>0</v>
      </c>
      <c r="P38" s="6">
        <v>0.09</v>
      </c>
      <c r="Q38" s="5">
        <v>148.32</v>
      </c>
      <c r="R38" s="7">
        <v>0.02</v>
      </c>
      <c r="S38" s="5">
        <v>15.19</v>
      </c>
      <c r="Z38" s="9">
        <v>4.7699999999999996</v>
      </c>
      <c r="AA38" s="5">
        <v>434.06999999999988</v>
      </c>
      <c r="AB38" s="10">
        <v>2.25</v>
      </c>
      <c r="AC38" s="5">
        <v>184.5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8"/>
        <v>782.07999999999993</v>
      </c>
      <c r="AT38" s="11">
        <f t="shared" si="14"/>
        <v>1.9064279618793319E-2</v>
      </c>
      <c r="AU38" s="5">
        <f t="shared" si="7"/>
        <v>19.064279618793318</v>
      </c>
    </row>
    <row r="39" spans="1:47" x14ac:dyDescent="0.25">
      <c r="A39" s="1" t="s">
        <v>117</v>
      </c>
      <c r="B39" s="1" t="s">
        <v>73</v>
      </c>
      <c r="C39" s="1" t="s">
        <v>74</v>
      </c>
      <c r="D39" s="1" t="s">
        <v>75</v>
      </c>
      <c r="E39" s="1" t="s">
        <v>69</v>
      </c>
      <c r="F39" s="1" t="s">
        <v>115</v>
      </c>
      <c r="G39" s="1" t="s">
        <v>63</v>
      </c>
      <c r="H39" s="1" t="s">
        <v>64</v>
      </c>
      <c r="I39" s="2">
        <v>302.8699951171875</v>
      </c>
      <c r="J39" s="2">
        <v>7.0000000000000007E-2</v>
      </c>
      <c r="K39" s="2">
        <f t="shared" si="9"/>
        <v>0.06</v>
      </c>
      <c r="L39" s="2">
        <f t="shared" si="10"/>
        <v>0</v>
      </c>
      <c r="P39" s="6">
        <v>0.03</v>
      </c>
      <c r="Q39" s="5">
        <v>49.44</v>
      </c>
      <c r="R39" s="7">
        <v>0.03</v>
      </c>
      <c r="S39" s="5">
        <v>22.785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8"/>
        <v>72.224999999999994</v>
      </c>
      <c r="AT39" s="11">
        <f t="shared" si="14"/>
        <v>1.7605840776740837E-3</v>
      </c>
      <c r="AU39" s="5">
        <f t="shared" si="7"/>
        <v>1.7605840776740838</v>
      </c>
    </row>
    <row r="40" spans="1:47" x14ac:dyDescent="0.25">
      <c r="A40" s="1" t="s">
        <v>117</v>
      </c>
      <c r="B40" s="1" t="s">
        <v>73</v>
      </c>
      <c r="C40" s="1" t="s">
        <v>74</v>
      </c>
      <c r="D40" s="1" t="s">
        <v>75</v>
      </c>
      <c r="E40" s="1" t="s">
        <v>71</v>
      </c>
      <c r="F40" s="1" t="s">
        <v>115</v>
      </c>
      <c r="G40" s="1" t="s">
        <v>63</v>
      </c>
      <c r="H40" s="1" t="s">
        <v>64</v>
      </c>
      <c r="I40" s="2">
        <v>302.8699951171875</v>
      </c>
      <c r="J40" s="2">
        <v>42.4</v>
      </c>
      <c r="K40" s="2">
        <f t="shared" si="9"/>
        <v>42.39</v>
      </c>
      <c r="L40" s="2">
        <f t="shared" si="10"/>
        <v>0</v>
      </c>
      <c r="N40" s="4">
        <v>13.69</v>
      </c>
      <c r="O40" s="5">
        <v>27503.21</v>
      </c>
      <c r="P40" s="6">
        <v>17.809999999999999</v>
      </c>
      <c r="Q40" s="5">
        <v>29350.880000000001</v>
      </c>
      <c r="R40" s="7">
        <v>10.06</v>
      </c>
      <c r="S40" s="5">
        <v>7640.5700000000006</v>
      </c>
      <c r="T40" s="8">
        <v>0.83</v>
      </c>
      <c r="U40" s="5">
        <v>189.24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8"/>
        <v>64683.899999999994</v>
      </c>
      <c r="AT40" s="11">
        <f t="shared" si="14"/>
        <v>1.5767593550967487</v>
      </c>
      <c r="AU40" s="5">
        <f t="shared" si="7"/>
        <v>1576.7593550967488</v>
      </c>
    </row>
    <row r="41" spans="1:47" x14ac:dyDescent="0.25">
      <c r="A41" s="1" t="s">
        <v>117</v>
      </c>
      <c r="B41" s="1" t="s">
        <v>73</v>
      </c>
      <c r="C41" s="1" t="s">
        <v>74</v>
      </c>
      <c r="D41" s="1" t="s">
        <v>75</v>
      </c>
      <c r="E41" s="1" t="s">
        <v>61</v>
      </c>
      <c r="F41" s="1" t="s">
        <v>115</v>
      </c>
      <c r="G41" s="1" t="s">
        <v>63</v>
      </c>
      <c r="H41" s="1" t="s">
        <v>64</v>
      </c>
      <c r="I41" s="2">
        <v>302.8699951171875</v>
      </c>
      <c r="J41" s="2">
        <v>40.96</v>
      </c>
      <c r="K41" s="2">
        <f t="shared" si="9"/>
        <v>40</v>
      </c>
      <c r="L41" s="2">
        <f t="shared" si="10"/>
        <v>0</v>
      </c>
      <c r="N41" s="4">
        <v>28.78</v>
      </c>
      <c r="O41" s="5">
        <v>57819.02</v>
      </c>
      <c r="P41" s="6">
        <v>10.62</v>
      </c>
      <c r="Q41" s="5">
        <v>17501.759999999998</v>
      </c>
      <c r="R41" s="7">
        <v>0.6</v>
      </c>
      <c r="S41" s="5">
        <v>455.7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8"/>
        <v>75776.479999999996</v>
      </c>
      <c r="AT41" s="11">
        <f t="shared" si="14"/>
        <v>1.8471563052985622</v>
      </c>
      <c r="AU41" s="5">
        <f t="shared" si="7"/>
        <v>1847.1563052985623</v>
      </c>
    </row>
    <row r="42" spans="1:47" x14ac:dyDescent="0.25">
      <c r="A42" s="1" t="s">
        <v>117</v>
      </c>
      <c r="B42" s="1" t="s">
        <v>73</v>
      </c>
      <c r="C42" s="1" t="s">
        <v>74</v>
      </c>
      <c r="D42" s="1" t="s">
        <v>75</v>
      </c>
      <c r="E42" s="1" t="s">
        <v>118</v>
      </c>
      <c r="F42" s="1" t="s">
        <v>115</v>
      </c>
      <c r="G42" s="1" t="s">
        <v>63</v>
      </c>
      <c r="H42" s="1" t="s">
        <v>64</v>
      </c>
      <c r="I42" s="2">
        <v>302.8699951171875</v>
      </c>
      <c r="J42" s="2">
        <v>38.270000000000003</v>
      </c>
      <c r="K42" s="2">
        <f t="shared" si="9"/>
        <v>0.09</v>
      </c>
      <c r="L42" s="2">
        <f t="shared" si="10"/>
        <v>0</v>
      </c>
      <c r="R42" s="7">
        <v>0.09</v>
      </c>
      <c r="S42" s="5">
        <v>68.355000000000004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8"/>
        <v>68.355000000000004</v>
      </c>
      <c r="AT42" s="11">
        <f t="shared" si="14"/>
        <v>1.6662474853501145E-3</v>
      </c>
      <c r="AU42" s="5">
        <f t="shared" si="7"/>
        <v>1.6662474853501146</v>
      </c>
    </row>
    <row r="43" spans="1:47" x14ac:dyDescent="0.25">
      <c r="A43" s="1" t="s">
        <v>117</v>
      </c>
      <c r="B43" s="1" t="s">
        <v>73</v>
      </c>
      <c r="C43" s="1" t="s">
        <v>74</v>
      </c>
      <c r="D43" s="1" t="s">
        <v>75</v>
      </c>
      <c r="E43" s="1" t="s">
        <v>119</v>
      </c>
      <c r="F43" s="1" t="s">
        <v>115</v>
      </c>
      <c r="G43" s="1" t="s">
        <v>63</v>
      </c>
      <c r="H43" s="1" t="s">
        <v>64</v>
      </c>
      <c r="I43" s="2">
        <v>302.8699951171875</v>
      </c>
      <c r="J43" s="2">
        <v>7.0000000000000007E-2</v>
      </c>
      <c r="K43" s="2">
        <f t="shared" si="9"/>
        <v>7.0000000000000007E-2</v>
      </c>
      <c r="L43" s="2">
        <f t="shared" si="10"/>
        <v>0</v>
      </c>
      <c r="P43" s="6">
        <v>0.02</v>
      </c>
      <c r="Q43" s="5">
        <v>32.96</v>
      </c>
      <c r="R43" s="7">
        <v>0.05</v>
      </c>
      <c r="S43" s="5">
        <v>37.975000000000001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8"/>
        <v>70.935000000000002</v>
      </c>
      <c r="AT43" s="11">
        <f t="shared" si="14"/>
        <v>1.7291385468994277E-3</v>
      </c>
      <c r="AU43" s="5">
        <f t="shared" si="7"/>
        <v>1.7291385468994276</v>
      </c>
    </row>
    <row r="44" spans="1:47" x14ac:dyDescent="0.25">
      <c r="A44" s="1" t="s">
        <v>117</v>
      </c>
      <c r="B44" s="1" t="s">
        <v>73</v>
      </c>
      <c r="C44" s="1" t="s">
        <v>74</v>
      </c>
      <c r="D44" s="1" t="s">
        <v>75</v>
      </c>
      <c r="E44" s="1" t="s">
        <v>114</v>
      </c>
      <c r="F44" s="1" t="s">
        <v>115</v>
      </c>
      <c r="G44" s="1" t="s">
        <v>63</v>
      </c>
      <c r="H44" s="1" t="s">
        <v>64</v>
      </c>
      <c r="I44" s="2">
        <v>302.8699951171875</v>
      </c>
      <c r="J44" s="2">
        <v>39.46</v>
      </c>
      <c r="K44" s="2">
        <f t="shared" si="9"/>
        <v>22.17</v>
      </c>
      <c r="L44" s="2">
        <f t="shared" si="10"/>
        <v>0</v>
      </c>
      <c r="P44" s="6">
        <v>1</v>
      </c>
      <c r="Q44" s="5">
        <v>1648</v>
      </c>
      <c r="R44" s="7">
        <v>18.14</v>
      </c>
      <c r="S44" s="5">
        <v>13777.33</v>
      </c>
      <c r="T44" s="8">
        <v>3.02</v>
      </c>
      <c r="U44" s="5">
        <v>688.56</v>
      </c>
      <c r="Z44" s="9">
        <v>0.01</v>
      </c>
      <c r="AA44" s="5">
        <v>0.91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8"/>
        <v>16114.8</v>
      </c>
      <c r="AT44" s="11">
        <f t="shared" si="14"/>
        <v>0.39282049560266286</v>
      </c>
      <c r="AU44" s="5">
        <f t="shared" si="7"/>
        <v>392.8204956026629</v>
      </c>
    </row>
    <row r="45" spans="1:47" x14ac:dyDescent="0.25">
      <c r="A45" s="1" t="s">
        <v>117</v>
      </c>
      <c r="B45" s="1" t="s">
        <v>73</v>
      </c>
      <c r="C45" s="1" t="s">
        <v>74</v>
      </c>
      <c r="D45" s="1" t="s">
        <v>75</v>
      </c>
      <c r="E45" s="1" t="s">
        <v>109</v>
      </c>
      <c r="F45" s="1" t="s">
        <v>115</v>
      </c>
      <c r="G45" s="1" t="s">
        <v>63</v>
      </c>
      <c r="H45" s="1" t="s">
        <v>64</v>
      </c>
      <c r="I45" s="2">
        <v>302.8699951171875</v>
      </c>
      <c r="J45" s="2">
        <v>30.56</v>
      </c>
      <c r="K45" s="2">
        <f t="shared" si="9"/>
        <v>30.56</v>
      </c>
      <c r="L45" s="2">
        <f t="shared" si="10"/>
        <v>0</v>
      </c>
      <c r="N45" s="4">
        <v>6.2</v>
      </c>
      <c r="O45" s="5">
        <v>12455.8</v>
      </c>
      <c r="P45" s="6">
        <v>22.59</v>
      </c>
      <c r="Q45" s="5">
        <v>37228.32</v>
      </c>
      <c r="R45" s="7">
        <v>1.69</v>
      </c>
      <c r="S45" s="5">
        <v>1283.5550000000001</v>
      </c>
      <c r="Z45" s="9">
        <v>0.08</v>
      </c>
      <c r="AA45" s="5">
        <v>7.28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8"/>
        <v>50974.954999999994</v>
      </c>
      <c r="AT45" s="11">
        <f t="shared" si="14"/>
        <v>1.2425848962707224</v>
      </c>
      <c r="AU45" s="5">
        <f t="shared" si="7"/>
        <v>1242.5848962707225</v>
      </c>
    </row>
    <row r="46" spans="1:47" x14ac:dyDescent="0.25">
      <c r="A46" s="1" t="s">
        <v>117</v>
      </c>
      <c r="B46" s="1" t="s">
        <v>73</v>
      </c>
      <c r="C46" s="1" t="s">
        <v>74</v>
      </c>
      <c r="D46" s="1" t="s">
        <v>75</v>
      </c>
      <c r="E46" s="1" t="s">
        <v>91</v>
      </c>
      <c r="F46" s="1" t="s">
        <v>115</v>
      </c>
      <c r="G46" s="1" t="s">
        <v>63</v>
      </c>
      <c r="H46" s="1" t="s">
        <v>64</v>
      </c>
      <c r="I46" s="2">
        <v>302.8699951171875</v>
      </c>
      <c r="J46" s="2">
        <v>30.99</v>
      </c>
      <c r="K46" s="2">
        <f t="shared" si="9"/>
        <v>30.99</v>
      </c>
      <c r="L46" s="2">
        <f t="shared" si="10"/>
        <v>0</v>
      </c>
      <c r="N46" s="4">
        <v>12.84</v>
      </c>
      <c r="O46" s="5">
        <v>25795.56</v>
      </c>
      <c r="P46" s="6">
        <v>17.309999999999999</v>
      </c>
      <c r="Q46" s="5">
        <v>28526.880000000001</v>
      </c>
      <c r="R46" s="7">
        <v>0.84</v>
      </c>
      <c r="S46" s="5">
        <v>637.98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8"/>
        <v>54960.420000000006</v>
      </c>
      <c r="AT46" s="11">
        <f t="shared" si="14"/>
        <v>1.3397361073628284</v>
      </c>
      <c r="AU46" s="5">
        <f t="shared" si="7"/>
        <v>1339.7361073628283</v>
      </c>
    </row>
    <row r="47" spans="1:47" x14ac:dyDescent="0.25">
      <c r="A47" s="1" t="s">
        <v>117</v>
      </c>
      <c r="B47" s="1" t="s">
        <v>73</v>
      </c>
      <c r="C47" s="1" t="s">
        <v>74</v>
      </c>
      <c r="D47" s="1" t="s">
        <v>75</v>
      </c>
      <c r="E47" s="1" t="s">
        <v>76</v>
      </c>
      <c r="F47" s="1" t="s">
        <v>115</v>
      </c>
      <c r="G47" s="1" t="s">
        <v>63</v>
      </c>
      <c r="H47" s="1" t="s">
        <v>64</v>
      </c>
      <c r="I47" s="2">
        <v>302.8699951171875</v>
      </c>
      <c r="J47" s="2">
        <v>0.06</v>
      </c>
      <c r="K47" s="2">
        <f t="shared" si="9"/>
        <v>7.0000000000000007E-2</v>
      </c>
      <c r="L47" s="2">
        <f t="shared" si="10"/>
        <v>0</v>
      </c>
      <c r="P47" s="6">
        <v>7.0000000000000007E-2</v>
      </c>
      <c r="Q47" s="5">
        <v>115.36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8"/>
        <v>115.36</v>
      </c>
      <c r="AT47" s="11">
        <f t="shared" si="14"/>
        <v>2.8120592481894404E-3</v>
      </c>
      <c r="AU47" s="5">
        <f t="shared" si="7"/>
        <v>2.8120592481894402</v>
      </c>
    </row>
    <row r="48" spans="1:47" x14ac:dyDescent="0.25">
      <c r="A48" s="1" t="s">
        <v>120</v>
      </c>
      <c r="B48" s="1" t="s">
        <v>121</v>
      </c>
      <c r="C48" s="1" t="s">
        <v>122</v>
      </c>
      <c r="D48" s="1" t="s">
        <v>68</v>
      </c>
      <c r="E48" s="1" t="s">
        <v>123</v>
      </c>
      <c r="F48" s="1" t="s">
        <v>115</v>
      </c>
      <c r="G48" s="1" t="s">
        <v>63</v>
      </c>
      <c r="H48" s="1" t="s">
        <v>64</v>
      </c>
      <c r="I48" s="2">
        <v>155.69000244140619</v>
      </c>
      <c r="J48" s="2">
        <v>34.42</v>
      </c>
      <c r="K48" s="2">
        <f t="shared" si="9"/>
        <v>1.57</v>
      </c>
      <c r="L48" s="2">
        <f t="shared" si="10"/>
        <v>0</v>
      </c>
      <c r="R48" s="7">
        <v>1.57</v>
      </c>
      <c r="S48" s="5">
        <v>1192.415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8"/>
        <v>1192.415</v>
      </c>
      <c r="AT48" s="11">
        <f t="shared" si="14"/>
        <v>2.9066761688885324E-2</v>
      </c>
      <c r="AU48" s="5">
        <f t="shared" si="7"/>
        <v>29.066761688885325</v>
      </c>
    </row>
    <row r="49" spans="1:47" x14ac:dyDescent="0.25">
      <c r="A49" s="1" t="s">
        <v>120</v>
      </c>
      <c r="B49" s="1" t="s">
        <v>121</v>
      </c>
      <c r="C49" s="1" t="s">
        <v>122</v>
      </c>
      <c r="D49" s="1" t="s">
        <v>68</v>
      </c>
      <c r="E49" s="1" t="s">
        <v>124</v>
      </c>
      <c r="F49" s="1" t="s">
        <v>115</v>
      </c>
      <c r="G49" s="1" t="s">
        <v>63</v>
      </c>
      <c r="H49" s="1" t="s">
        <v>64</v>
      </c>
      <c r="I49" s="2">
        <v>155.69000244140619</v>
      </c>
      <c r="J49" s="2">
        <v>38.6</v>
      </c>
      <c r="K49" s="2">
        <f t="shared" si="9"/>
        <v>0.31</v>
      </c>
      <c r="L49" s="2">
        <f t="shared" si="10"/>
        <v>0</v>
      </c>
      <c r="R49" s="7">
        <v>0.31</v>
      </c>
      <c r="S49" s="5">
        <v>235.44499999999999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8"/>
        <v>235.44499999999999</v>
      </c>
      <c r="AT49" s="11">
        <f t="shared" si="14"/>
        <v>5.739296893983727E-3</v>
      </c>
      <c r="AU49" s="5">
        <f t="shared" si="7"/>
        <v>5.7392968939837266</v>
      </c>
    </row>
    <row r="50" spans="1:47" x14ac:dyDescent="0.25">
      <c r="A50" s="1" t="s">
        <v>120</v>
      </c>
      <c r="B50" s="1" t="s">
        <v>121</v>
      </c>
      <c r="C50" s="1" t="s">
        <v>122</v>
      </c>
      <c r="D50" s="1" t="s">
        <v>68</v>
      </c>
      <c r="E50" s="1" t="s">
        <v>125</v>
      </c>
      <c r="F50" s="1" t="s">
        <v>115</v>
      </c>
      <c r="G50" s="1" t="s">
        <v>63</v>
      </c>
      <c r="H50" s="1" t="s">
        <v>64</v>
      </c>
      <c r="I50" s="2">
        <v>155.69000244140619</v>
      </c>
      <c r="J50" s="2">
        <v>40.56</v>
      </c>
      <c r="K50" s="2">
        <f t="shared" si="9"/>
        <v>22.560000000000002</v>
      </c>
      <c r="L50" s="2">
        <f t="shared" si="10"/>
        <v>0</v>
      </c>
      <c r="P50" s="6">
        <v>6.8900000000000006</v>
      </c>
      <c r="Q50" s="5">
        <v>11354.72</v>
      </c>
      <c r="R50" s="7">
        <v>15.23</v>
      </c>
      <c r="S50" s="5">
        <v>11567.184999999999</v>
      </c>
      <c r="T50" s="8">
        <v>0.44</v>
      </c>
      <c r="U50" s="5">
        <v>100.32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8"/>
        <v>23022.224999999999</v>
      </c>
      <c r="AT50" s="11">
        <f t="shared" si="14"/>
        <v>0.56119851530121467</v>
      </c>
      <c r="AU50" s="5">
        <f t="shared" si="7"/>
        <v>561.19851530121468</v>
      </c>
    </row>
    <row r="51" spans="1:47" x14ac:dyDescent="0.25">
      <c r="A51" s="1" t="s">
        <v>120</v>
      </c>
      <c r="B51" s="1" t="s">
        <v>121</v>
      </c>
      <c r="C51" s="1" t="s">
        <v>122</v>
      </c>
      <c r="D51" s="1" t="s">
        <v>68</v>
      </c>
      <c r="E51" s="1" t="s">
        <v>119</v>
      </c>
      <c r="F51" s="1" t="s">
        <v>115</v>
      </c>
      <c r="G51" s="1" t="s">
        <v>63</v>
      </c>
      <c r="H51" s="1" t="s">
        <v>64</v>
      </c>
      <c r="I51" s="2">
        <v>155.69000244140619</v>
      </c>
      <c r="J51" s="2">
        <v>40.659999999999997</v>
      </c>
      <c r="K51" s="2">
        <f t="shared" si="9"/>
        <v>39.54</v>
      </c>
      <c r="L51" s="2">
        <f t="shared" si="10"/>
        <v>0</v>
      </c>
      <c r="P51" s="6">
        <v>13.38</v>
      </c>
      <c r="Q51" s="5">
        <v>22050.240000000002</v>
      </c>
      <c r="R51" s="7">
        <v>26.16</v>
      </c>
      <c r="S51" s="5">
        <v>19868.52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8"/>
        <v>41918.76</v>
      </c>
      <c r="AT51" s="11">
        <f t="shared" si="14"/>
        <v>1.0218276415623577</v>
      </c>
      <c r="AU51" s="5">
        <f t="shared" si="7"/>
        <v>1021.8276415623577</v>
      </c>
    </row>
    <row r="52" spans="1:47" x14ac:dyDescent="0.25">
      <c r="A52" s="1" t="s">
        <v>126</v>
      </c>
      <c r="B52" s="1" t="s">
        <v>127</v>
      </c>
      <c r="C52" s="1" t="s">
        <v>128</v>
      </c>
      <c r="D52" s="1" t="s">
        <v>111</v>
      </c>
      <c r="E52" s="1" t="s">
        <v>95</v>
      </c>
      <c r="F52" s="1" t="s">
        <v>115</v>
      </c>
      <c r="G52" s="1" t="s">
        <v>63</v>
      </c>
      <c r="H52" s="1" t="s">
        <v>64</v>
      </c>
      <c r="I52" s="2">
        <v>160</v>
      </c>
      <c r="J52" s="2">
        <v>37.9</v>
      </c>
      <c r="K52" s="2">
        <f t="shared" si="9"/>
        <v>37.9</v>
      </c>
      <c r="L52" s="2">
        <f t="shared" si="10"/>
        <v>0</v>
      </c>
      <c r="N52" s="4">
        <v>6.45</v>
      </c>
      <c r="O52" s="5">
        <v>12958.05</v>
      </c>
      <c r="P52" s="6">
        <v>19.03</v>
      </c>
      <c r="Q52" s="5">
        <v>31361.439999999999</v>
      </c>
      <c r="R52" s="7">
        <v>12.42</v>
      </c>
      <c r="S52" s="5">
        <v>9432.99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8"/>
        <v>53752.479999999996</v>
      </c>
      <c r="AT52" s="11">
        <f t="shared" si="14"/>
        <v>1.3102909023675269</v>
      </c>
      <c r="AU52" s="5">
        <f t="shared" si="7"/>
        <v>1310.290902367527</v>
      </c>
    </row>
    <row r="53" spans="1:47" x14ac:dyDescent="0.25">
      <c r="A53" s="1" t="s">
        <v>126</v>
      </c>
      <c r="B53" s="1" t="s">
        <v>127</v>
      </c>
      <c r="C53" s="1" t="s">
        <v>128</v>
      </c>
      <c r="D53" s="1" t="s">
        <v>111</v>
      </c>
      <c r="E53" s="1" t="s">
        <v>79</v>
      </c>
      <c r="F53" s="1" t="s">
        <v>115</v>
      </c>
      <c r="G53" s="1" t="s">
        <v>63</v>
      </c>
      <c r="H53" s="1" t="s">
        <v>64</v>
      </c>
      <c r="I53" s="2">
        <v>160</v>
      </c>
      <c r="J53" s="2">
        <v>41.9</v>
      </c>
      <c r="K53" s="2">
        <f t="shared" si="9"/>
        <v>40</v>
      </c>
      <c r="L53" s="2">
        <f t="shared" si="10"/>
        <v>0</v>
      </c>
      <c r="N53" s="4">
        <v>26.48</v>
      </c>
      <c r="O53" s="5">
        <v>53198.319999999992</v>
      </c>
      <c r="P53" s="6">
        <v>13.52</v>
      </c>
      <c r="Q53" s="5">
        <v>22280.959999999999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8"/>
        <v>75479.28</v>
      </c>
      <c r="AT53" s="11">
        <f t="shared" si="14"/>
        <v>1.8399116450301685</v>
      </c>
      <c r="AU53" s="5">
        <f t="shared" si="7"/>
        <v>1839.9116450301685</v>
      </c>
    </row>
    <row r="54" spans="1:47" x14ac:dyDescent="0.25">
      <c r="A54" s="1" t="s">
        <v>126</v>
      </c>
      <c r="B54" s="1" t="s">
        <v>127</v>
      </c>
      <c r="C54" s="1" t="s">
        <v>128</v>
      </c>
      <c r="D54" s="1" t="s">
        <v>111</v>
      </c>
      <c r="E54" s="1" t="s">
        <v>69</v>
      </c>
      <c r="F54" s="1" t="s">
        <v>115</v>
      </c>
      <c r="G54" s="1" t="s">
        <v>63</v>
      </c>
      <c r="H54" s="1" t="s">
        <v>64</v>
      </c>
      <c r="I54" s="2">
        <v>160</v>
      </c>
      <c r="J54" s="2">
        <v>41.5</v>
      </c>
      <c r="K54" s="2">
        <f t="shared" si="9"/>
        <v>39.99</v>
      </c>
      <c r="L54" s="2">
        <f t="shared" si="10"/>
        <v>0</v>
      </c>
      <c r="N54" s="4">
        <v>12.54</v>
      </c>
      <c r="O54" s="5">
        <v>25192.86</v>
      </c>
      <c r="P54" s="6">
        <v>21.16</v>
      </c>
      <c r="Q54" s="5">
        <v>34871.68</v>
      </c>
      <c r="R54" s="7">
        <v>6.29</v>
      </c>
      <c r="S54" s="5">
        <v>4777.2550000000001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8"/>
        <v>64841.794999999998</v>
      </c>
      <c r="AT54" s="11">
        <f t="shared" si="14"/>
        <v>1.5806082636871863</v>
      </c>
      <c r="AU54" s="5">
        <f t="shared" si="7"/>
        <v>1580.6082636871863</v>
      </c>
    </row>
    <row r="55" spans="1:47" x14ac:dyDescent="0.25">
      <c r="A55" s="1" t="s">
        <v>126</v>
      </c>
      <c r="B55" s="1" t="s">
        <v>127</v>
      </c>
      <c r="C55" s="1" t="s">
        <v>128</v>
      </c>
      <c r="D55" s="1" t="s">
        <v>111</v>
      </c>
      <c r="E55" s="1" t="s">
        <v>125</v>
      </c>
      <c r="F55" s="1" t="s">
        <v>115</v>
      </c>
      <c r="G55" s="1" t="s">
        <v>63</v>
      </c>
      <c r="H55" s="1" t="s">
        <v>64</v>
      </c>
      <c r="I55" s="2">
        <v>160</v>
      </c>
      <c r="J55" s="2">
        <v>0.08</v>
      </c>
      <c r="K55" s="2">
        <f t="shared" si="9"/>
        <v>0.09</v>
      </c>
      <c r="L55" s="2">
        <f t="shared" si="10"/>
        <v>0</v>
      </c>
      <c r="P55" s="6">
        <v>0.04</v>
      </c>
      <c r="Q55" s="5">
        <v>65.92</v>
      </c>
      <c r="R55" s="7">
        <v>0.05</v>
      </c>
      <c r="S55" s="5">
        <v>37.975000000000001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8"/>
        <v>103.89500000000001</v>
      </c>
      <c r="AT55" s="11">
        <f t="shared" si="14"/>
        <v>2.5325840463821248E-3</v>
      </c>
      <c r="AU55" s="5">
        <f t="shared" si="7"/>
        <v>2.5325840463821248</v>
      </c>
    </row>
    <row r="56" spans="1:47" x14ac:dyDescent="0.25">
      <c r="A56" s="1" t="s">
        <v>126</v>
      </c>
      <c r="B56" s="1" t="s">
        <v>127</v>
      </c>
      <c r="C56" s="1" t="s">
        <v>128</v>
      </c>
      <c r="D56" s="1" t="s">
        <v>111</v>
      </c>
      <c r="E56" s="1" t="s">
        <v>119</v>
      </c>
      <c r="F56" s="1" t="s">
        <v>115</v>
      </c>
      <c r="G56" s="1" t="s">
        <v>63</v>
      </c>
      <c r="H56" s="1" t="s">
        <v>64</v>
      </c>
      <c r="I56" s="2">
        <v>160</v>
      </c>
      <c r="J56" s="2">
        <v>0.08</v>
      </c>
      <c r="K56" s="2">
        <f t="shared" si="9"/>
        <v>9.0000000000000011E-2</v>
      </c>
      <c r="L56" s="2">
        <f t="shared" si="10"/>
        <v>0</v>
      </c>
      <c r="P56" s="6">
        <v>7.0000000000000007E-2</v>
      </c>
      <c r="Q56" s="5">
        <v>115.36</v>
      </c>
      <c r="R56" s="7">
        <v>0.02</v>
      </c>
      <c r="S56" s="5">
        <v>15.19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8"/>
        <v>130.55000000000001</v>
      </c>
      <c r="AT56" s="11">
        <f t="shared" si="14"/>
        <v>3.1823364671561324E-3</v>
      </c>
      <c r="AU56" s="5">
        <f t="shared" si="7"/>
        <v>3.1823364671561323</v>
      </c>
    </row>
    <row r="57" spans="1:47" x14ac:dyDescent="0.25">
      <c r="A57" s="1" t="s">
        <v>126</v>
      </c>
      <c r="B57" s="1" t="s">
        <v>127</v>
      </c>
      <c r="C57" s="1" t="s">
        <v>128</v>
      </c>
      <c r="D57" s="1" t="s">
        <v>111</v>
      </c>
      <c r="E57" s="1" t="s">
        <v>76</v>
      </c>
      <c r="F57" s="1" t="s">
        <v>115</v>
      </c>
      <c r="G57" s="1" t="s">
        <v>63</v>
      </c>
      <c r="H57" s="1" t="s">
        <v>64</v>
      </c>
      <c r="I57" s="2">
        <v>160</v>
      </c>
      <c r="J57" s="2">
        <v>37.46</v>
      </c>
      <c r="K57" s="2">
        <f t="shared" si="9"/>
        <v>37.450000000000003</v>
      </c>
      <c r="L57" s="2">
        <f t="shared" si="10"/>
        <v>0</v>
      </c>
      <c r="P57" s="6">
        <v>32.840000000000003</v>
      </c>
      <c r="Q57" s="5">
        <v>54120.32</v>
      </c>
      <c r="R57" s="7">
        <v>4.6100000000000003</v>
      </c>
      <c r="S57" s="5">
        <v>3501.2950000000001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8"/>
        <v>57621.614999999998</v>
      </c>
      <c r="AT57" s="11">
        <f t="shared" si="14"/>
        <v>1.4046064091224113</v>
      </c>
      <c r="AU57" s="5">
        <f t="shared" si="7"/>
        <v>1404.6064091224114</v>
      </c>
    </row>
    <row r="58" spans="1:47" x14ac:dyDescent="0.25">
      <c r="A58" s="1" t="s">
        <v>129</v>
      </c>
      <c r="B58" s="1" t="s">
        <v>130</v>
      </c>
      <c r="C58" s="1" t="s">
        <v>131</v>
      </c>
      <c r="D58" s="1" t="s">
        <v>111</v>
      </c>
      <c r="E58" s="1" t="s">
        <v>132</v>
      </c>
      <c r="F58" s="1" t="s">
        <v>133</v>
      </c>
      <c r="G58" s="1" t="s">
        <v>63</v>
      </c>
      <c r="H58" s="1" t="s">
        <v>64</v>
      </c>
      <c r="I58" s="2">
        <v>160</v>
      </c>
      <c r="J58" s="2">
        <v>37.5</v>
      </c>
      <c r="K58" s="2">
        <f t="shared" si="9"/>
        <v>37.5</v>
      </c>
      <c r="L58" s="2">
        <f t="shared" si="10"/>
        <v>0</v>
      </c>
      <c r="R58" s="7">
        <v>11.68</v>
      </c>
      <c r="S58" s="5">
        <v>8870.9599999999991</v>
      </c>
      <c r="T58" s="8">
        <v>25.82</v>
      </c>
      <c r="U58" s="5">
        <v>5886.96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8"/>
        <v>14757.919999999998</v>
      </c>
      <c r="AT58" s="11">
        <f t="shared" si="14"/>
        <v>0.35974467250381326</v>
      </c>
      <c r="AU58" s="5">
        <f t="shared" si="7"/>
        <v>359.74467250381326</v>
      </c>
    </row>
    <row r="59" spans="1:47" x14ac:dyDescent="0.25">
      <c r="A59" s="1" t="s">
        <v>129</v>
      </c>
      <c r="B59" s="1" t="s">
        <v>130</v>
      </c>
      <c r="C59" s="1" t="s">
        <v>131</v>
      </c>
      <c r="D59" s="1" t="s">
        <v>111</v>
      </c>
      <c r="E59" s="1" t="s">
        <v>118</v>
      </c>
      <c r="F59" s="1" t="s">
        <v>133</v>
      </c>
      <c r="G59" s="1" t="s">
        <v>63</v>
      </c>
      <c r="H59" s="1" t="s">
        <v>64</v>
      </c>
      <c r="I59" s="2">
        <v>160</v>
      </c>
      <c r="J59" s="2">
        <v>41.91</v>
      </c>
      <c r="K59" s="2">
        <f t="shared" si="9"/>
        <v>39.99</v>
      </c>
      <c r="L59" s="2">
        <f t="shared" si="10"/>
        <v>0</v>
      </c>
      <c r="N59" s="4">
        <v>14.15</v>
      </c>
      <c r="O59" s="5">
        <v>28467.53</v>
      </c>
      <c r="P59" s="6">
        <v>13.38</v>
      </c>
      <c r="Q59" s="5">
        <v>23611.72</v>
      </c>
      <c r="R59" s="7">
        <v>12.46</v>
      </c>
      <c r="S59" s="5">
        <v>9463.3700000000008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8"/>
        <v>61542.62</v>
      </c>
      <c r="AT59" s="11">
        <f t="shared" si="14"/>
        <v>1.5001863187310023</v>
      </c>
      <c r="AU59" s="5">
        <f t="shared" si="7"/>
        <v>1500.1863187310023</v>
      </c>
    </row>
    <row r="60" spans="1:47" x14ac:dyDescent="0.25">
      <c r="A60" s="1" t="s">
        <v>129</v>
      </c>
      <c r="B60" s="1" t="s">
        <v>130</v>
      </c>
      <c r="C60" s="1" t="s">
        <v>131</v>
      </c>
      <c r="D60" s="1" t="s">
        <v>111</v>
      </c>
      <c r="E60" s="1" t="s">
        <v>123</v>
      </c>
      <c r="F60" s="1" t="s">
        <v>133</v>
      </c>
      <c r="G60" s="1" t="s">
        <v>63</v>
      </c>
      <c r="H60" s="1" t="s">
        <v>64</v>
      </c>
      <c r="I60" s="2">
        <v>160</v>
      </c>
      <c r="J60" s="2">
        <v>0.02</v>
      </c>
      <c r="K60" s="2">
        <f t="shared" si="9"/>
        <v>0.03</v>
      </c>
      <c r="L60" s="2">
        <f t="shared" si="10"/>
        <v>0</v>
      </c>
      <c r="N60" s="4">
        <v>0.01</v>
      </c>
      <c r="O60" s="5">
        <v>20.09</v>
      </c>
      <c r="P60" s="6">
        <v>0.02</v>
      </c>
      <c r="Q60" s="5">
        <v>37.08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8"/>
        <v>57.17</v>
      </c>
      <c r="AT60" s="11">
        <f t="shared" si="14"/>
        <v>1.3935976700675304E-3</v>
      </c>
      <c r="AU60" s="5">
        <f t="shared" si="7"/>
        <v>1.3935976700675305</v>
      </c>
    </row>
    <row r="61" spans="1:47" x14ac:dyDescent="0.25">
      <c r="A61" s="1" t="s">
        <v>129</v>
      </c>
      <c r="B61" s="1" t="s">
        <v>130</v>
      </c>
      <c r="C61" s="1" t="s">
        <v>131</v>
      </c>
      <c r="D61" s="1" t="s">
        <v>111</v>
      </c>
      <c r="E61" s="1" t="s">
        <v>119</v>
      </c>
      <c r="F61" s="1" t="s">
        <v>133</v>
      </c>
      <c r="G61" s="1" t="s">
        <v>63</v>
      </c>
      <c r="H61" s="1" t="s">
        <v>64</v>
      </c>
      <c r="I61" s="2">
        <v>160</v>
      </c>
      <c r="J61" s="2">
        <v>0.02</v>
      </c>
      <c r="K61" s="2">
        <f t="shared" si="9"/>
        <v>0.02</v>
      </c>
      <c r="L61" s="2">
        <f t="shared" si="10"/>
        <v>0</v>
      </c>
      <c r="P61" s="6">
        <v>0.02</v>
      </c>
      <c r="Q61" s="5">
        <v>32.96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S61" s="5">
        <f t="shared" si="8"/>
        <v>32.96</v>
      </c>
      <c r="AT61" s="11">
        <f t="shared" si="14"/>
        <v>8.0344549948269724E-4</v>
      </c>
      <c r="AU61" s="5">
        <f t="shared" si="7"/>
        <v>0.80344549948269728</v>
      </c>
    </row>
    <row r="62" spans="1:47" x14ac:dyDescent="0.25">
      <c r="A62" s="1" t="s">
        <v>129</v>
      </c>
      <c r="B62" s="1" t="s">
        <v>130</v>
      </c>
      <c r="C62" s="1" t="s">
        <v>131</v>
      </c>
      <c r="D62" s="1" t="s">
        <v>111</v>
      </c>
      <c r="E62" s="1" t="s">
        <v>114</v>
      </c>
      <c r="F62" s="1" t="s">
        <v>133</v>
      </c>
      <c r="G62" s="1" t="s">
        <v>63</v>
      </c>
      <c r="H62" s="1" t="s">
        <v>64</v>
      </c>
      <c r="I62" s="2">
        <v>160</v>
      </c>
      <c r="J62" s="2">
        <v>40.270000000000003</v>
      </c>
      <c r="K62" s="2">
        <f t="shared" si="9"/>
        <v>39.989999999999995</v>
      </c>
      <c r="L62" s="2">
        <f t="shared" si="10"/>
        <v>0</v>
      </c>
      <c r="N62" s="4">
        <v>23.66</v>
      </c>
      <c r="O62" s="5">
        <v>47532.94</v>
      </c>
      <c r="P62" s="6">
        <v>16.22</v>
      </c>
      <c r="Q62" s="5">
        <v>26730.560000000001</v>
      </c>
      <c r="R62" s="7">
        <v>0.11</v>
      </c>
      <c r="S62" s="5">
        <v>83.545000000000002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si="8"/>
        <v>74347.044999999998</v>
      </c>
      <c r="AT62" s="11">
        <f t="shared" si="14"/>
        <v>1.8123118539164917</v>
      </c>
      <c r="AU62" s="5">
        <f t="shared" si="7"/>
        <v>1812.3118539164918</v>
      </c>
    </row>
    <row r="63" spans="1:47" x14ac:dyDescent="0.25">
      <c r="A63" s="1" t="s">
        <v>129</v>
      </c>
      <c r="B63" s="1" t="s">
        <v>130</v>
      </c>
      <c r="C63" s="1" t="s">
        <v>131</v>
      </c>
      <c r="D63" s="1" t="s">
        <v>111</v>
      </c>
      <c r="E63" s="1" t="s">
        <v>116</v>
      </c>
      <c r="F63" s="1" t="s">
        <v>133</v>
      </c>
      <c r="G63" s="1" t="s">
        <v>63</v>
      </c>
      <c r="H63" s="1" t="s">
        <v>64</v>
      </c>
      <c r="I63" s="2">
        <v>160</v>
      </c>
      <c r="J63" s="2">
        <v>37.64</v>
      </c>
      <c r="K63" s="2">
        <f t="shared" si="9"/>
        <v>37.65</v>
      </c>
      <c r="L63" s="2">
        <f t="shared" si="10"/>
        <v>0</v>
      </c>
      <c r="N63" s="4">
        <v>9.1999999999999993</v>
      </c>
      <c r="O63" s="5">
        <v>18482.8</v>
      </c>
      <c r="P63" s="6">
        <v>17</v>
      </c>
      <c r="Q63" s="5">
        <v>28016</v>
      </c>
      <c r="R63" s="7">
        <v>7.64</v>
      </c>
      <c r="S63" s="5">
        <v>5802.58</v>
      </c>
      <c r="T63" s="8">
        <v>3.81</v>
      </c>
      <c r="U63" s="5">
        <v>868.68000000000006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S63" s="5">
        <f t="shared" si="8"/>
        <v>53170.060000000005</v>
      </c>
      <c r="AT63" s="11">
        <f t="shared" si="14"/>
        <v>1.2960936108684766</v>
      </c>
      <c r="AU63" s="5">
        <f t="shared" si="7"/>
        <v>1296.0936108684766</v>
      </c>
    </row>
    <row r="64" spans="1:47" x14ac:dyDescent="0.25">
      <c r="A64" s="1" t="s">
        <v>134</v>
      </c>
      <c r="B64" s="1" t="s">
        <v>135</v>
      </c>
      <c r="C64" s="1" t="s">
        <v>136</v>
      </c>
      <c r="D64" s="1" t="s">
        <v>137</v>
      </c>
      <c r="E64" s="1" t="s">
        <v>123</v>
      </c>
      <c r="F64" s="1" t="s">
        <v>133</v>
      </c>
      <c r="G64" s="1" t="s">
        <v>63</v>
      </c>
      <c r="H64" s="1" t="s">
        <v>64</v>
      </c>
      <c r="I64" s="2">
        <v>75.55999755859375</v>
      </c>
      <c r="J64" s="2">
        <v>37.11</v>
      </c>
      <c r="K64" s="2">
        <f t="shared" si="9"/>
        <v>37.11</v>
      </c>
      <c r="L64" s="2">
        <f t="shared" si="10"/>
        <v>0</v>
      </c>
      <c r="N64" s="4">
        <v>3.06</v>
      </c>
      <c r="O64" s="5">
        <v>6147.54</v>
      </c>
      <c r="P64" s="6">
        <v>31.9</v>
      </c>
      <c r="Q64" s="5">
        <v>52859.600000000013</v>
      </c>
      <c r="R64" s="7">
        <v>2.15</v>
      </c>
      <c r="S64" s="5">
        <v>1632.925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8"/>
        <v>60640.065000000017</v>
      </c>
      <c r="AT64" s="11">
        <f t="shared" si="14"/>
        <v>1.4781852946780412</v>
      </c>
      <c r="AU64" s="5">
        <f t="shared" si="7"/>
        <v>1478.1852946780411</v>
      </c>
    </row>
    <row r="65" spans="1:47" x14ac:dyDescent="0.25">
      <c r="A65" s="1" t="s">
        <v>134</v>
      </c>
      <c r="B65" s="1" t="s">
        <v>135</v>
      </c>
      <c r="C65" s="1" t="s">
        <v>136</v>
      </c>
      <c r="D65" s="1" t="s">
        <v>137</v>
      </c>
      <c r="E65" s="1" t="s">
        <v>124</v>
      </c>
      <c r="F65" s="1" t="s">
        <v>133</v>
      </c>
      <c r="G65" s="1" t="s">
        <v>63</v>
      </c>
      <c r="H65" s="1" t="s">
        <v>64</v>
      </c>
      <c r="I65" s="2">
        <v>75.55999755859375</v>
      </c>
      <c r="J65" s="2">
        <v>0.06</v>
      </c>
      <c r="K65" s="2">
        <f t="shared" si="9"/>
        <v>0.06</v>
      </c>
      <c r="L65" s="2">
        <f t="shared" si="10"/>
        <v>0</v>
      </c>
      <c r="P65" s="6">
        <v>0.04</v>
      </c>
      <c r="Q65" s="5">
        <v>65.92</v>
      </c>
      <c r="R65" s="7">
        <v>0.02</v>
      </c>
      <c r="S65" s="5">
        <v>15.19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S65" s="5">
        <f t="shared" si="8"/>
        <v>81.11</v>
      </c>
      <c r="AT65" s="11">
        <f t="shared" si="14"/>
        <v>1.9771682179320865E-3</v>
      </c>
      <c r="AU65" s="5">
        <f t="shared" si="7"/>
        <v>1.9771682179320866</v>
      </c>
    </row>
    <row r="66" spans="1:47" x14ac:dyDescent="0.25">
      <c r="A66" s="1" t="s">
        <v>134</v>
      </c>
      <c r="B66" s="1" t="s">
        <v>135</v>
      </c>
      <c r="C66" s="1" t="s">
        <v>136</v>
      </c>
      <c r="D66" s="1" t="s">
        <v>137</v>
      </c>
      <c r="E66" s="1" t="s">
        <v>125</v>
      </c>
      <c r="F66" s="1" t="s">
        <v>133</v>
      </c>
      <c r="G66" s="1" t="s">
        <v>63</v>
      </c>
      <c r="H66" s="1" t="s">
        <v>64</v>
      </c>
      <c r="I66" s="2">
        <v>75.55999755859375</v>
      </c>
      <c r="J66" s="2">
        <v>0.05</v>
      </c>
      <c r="K66" s="2">
        <f t="shared" ref="K66:K97" si="15">SUM(N66,P66,R66,T66,V66,X66,Z66,AB66,AE66,AG66,AI66,AV66,AX66,AZ66,BB66,BD66)</f>
        <v>0.04</v>
      </c>
      <c r="L66" s="2">
        <f t="shared" ref="L66:L97" si="16">SUM(M66,AD66,AK66,AM66,AO66,AQ66,AR66)</f>
        <v>0</v>
      </c>
      <c r="P66" s="6">
        <v>0.04</v>
      </c>
      <c r="Q66" s="5">
        <v>65.92</v>
      </c>
      <c r="AL66" s="5" t="str">
        <f t="shared" ref="AL66:AL97" si="17">IF(AK66&gt;0,AK66*$AL$1,"")</f>
        <v/>
      </c>
      <c r="AN66" s="5" t="str">
        <f t="shared" ref="AN66:AN97" si="18">IF(AM66&gt;0,AM66*$AN$1,"")</f>
        <v/>
      </c>
      <c r="AP66" s="5" t="str">
        <f t="shared" ref="AP66:AP97" si="19">IF(AO66&gt;0,AO66*$AP$1,"")</f>
        <v/>
      </c>
      <c r="AS66" s="5">
        <f t="shared" si="8"/>
        <v>65.92</v>
      </c>
      <c r="AT66" s="11">
        <f t="shared" si="14"/>
        <v>1.6068909989653945E-3</v>
      </c>
      <c r="AU66" s="5">
        <f t="shared" si="7"/>
        <v>1.6068909989653946</v>
      </c>
    </row>
    <row r="67" spans="1:47" x14ac:dyDescent="0.25">
      <c r="A67" s="1" t="s">
        <v>134</v>
      </c>
      <c r="B67" s="1" t="s">
        <v>135</v>
      </c>
      <c r="C67" s="1" t="s">
        <v>136</v>
      </c>
      <c r="D67" s="1" t="s">
        <v>137</v>
      </c>
      <c r="E67" s="1" t="s">
        <v>119</v>
      </c>
      <c r="F67" s="1" t="s">
        <v>133</v>
      </c>
      <c r="G67" s="1" t="s">
        <v>63</v>
      </c>
      <c r="H67" s="1" t="s">
        <v>64</v>
      </c>
      <c r="I67" s="2">
        <v>75.55999755859375</v>
      </c>
      <c r="J67" s="2">
        <v>38.119999999999997</v>
      </c>
      <c r="K67" s="2">
        <f t="shared" si="15"/>
        <v>37.879999999999995</v>
      </c>
      <c r="L67" s="2">
        <f t="shared" si="16"/>
        <v>0</v>
      </c>
      <c r="N67" s="4">
        <v>0.01</v>
      </c>
      <c r="O67" s="5">
        <v>20.09</v>
      </c>
      <c r="P67" s="6">
        <v>36.54</v>
      </c>
      <c r="Q67" s="5">
        <v>60217.919999999998</v>
      </c>
      <c r="R67" s="7">
        <v>1.33</v>
      </c>
      <c r="S67" s="5">
        <v>1010.135</v>
      </c>
      <c r="AL67" s="5" t="str">
        <f t="shared" si="17"/>
        <v/>
      </c>
      <c r="AN67" s="5" t="str">
        <f t="shared" si="18"/>
        <v/>
      </c>
      <c r="AP67" s="5" t="str">
        <f t="shared" si="19"/>
        <v/>
      </c>
      <c r="AS67" s="5">
        <f t="shared" si="8"/>
        <v>61248.144999999997</v>
      </c>
      <c r="AT67" s="11">
        <f t="shared" ref="AT67:AT98" si="20">(AS67/$AS$175)*100</f>
        <v>1.4930080840993223</v>
      </c>
      <c r="AU67" s="5">
        <f t="shared" ref="AU67:AU130" si="21">(AT67/100)*$AU$1</f>
        <v>1493.0080840993223</v>
      </c>
    </row>
    <row r="68" spans="1:47" x14ac:dyDescent="0.25">
      <c r="A68" s="1" t="s">
        <v>138</v>
      </c>
      <c r="B68" s="1" t="s">
        <v>139</v>
      </c>
      <c r="C68" s="1" t="s">
        <v>74</v>
      </c>
      <c r="D68" s="1" t="s">
        <v>102</v>
      </c>
      <c r="E68" s="1" t="s">
        <v>123</v>
      </c>
      <c r="F68" s="1" t="s">
        <v>133</v>
      </c>
      <c r="G68" s="1" t="s">
        <v>63</v>
      </c>
      <c r="H68" s="1" t="s">
        <v>64</v>
      </c>
      <c r="I68" s="2">
        <v>4.440000057220459</v>
      </c>
      <c r="J68" s="2">
        <v>3.83</v>
      </c>
      <c r="K68" s="2">
        <f t="shared" si="15"/>
        <v>3.82</v>
      </c>
      <c r="L68" s="2">
        <f t="shared" si="16"/>
        <v>0</v>
      </c>
      <c r="P68" s="6">
        <v>2.67</v>
      </c>
      <c r="Q68" s="5">
        <v>4466.08</v>
      </c>
      <c r="R68" s="7">
        <v>0.21</v>
      </c>
      <c r="S68" s="5">
        <v>159.495</v>
      </c>
      <c r="Z68" s="9">
        <v>0.94</v>
      </c>
      <c r="AA68" s="5">
        <v>87.587499999999991</v>
      </c>
      <c r="AL68" s="5" t="str">
        <f t="shared" si="17"/>
        <v/>
      </c>
      <c r="AN68" s="5" t="str">
        <f t="shared" si="18"/>
        <v/>
      </c>
      <c r="AP68" s="5" t="str">
        <f t="shared" si="19"/>
        <v/>
      </c>
      <c r="AS68" s="5">
        <f t="shared" ref="AS68:AS131" si="22">SUM(O68,Q68,S68,U68,W68,Y68,AA68,AC68,AF68,AH68,AJ68,AW68,AY68,BA68,BC68,BE68)</f>
        <v>4713.1624999999995</v>
      </c>
      <c r="AT68" s="11">
        <f t="shared" si="20"/>
        <v>0.11488984220132335</v>
      </c>
      <c r="AU68" s="5">
        <f t="shared" si="21"/>
        <v>114.88984220132336</v>
      </c>
    </row>
    <row r="69" spans="1:47" x14ac:dyDescent="0.25">
      <c r="A69" s="1" t="s">
        <v>140</v>
      </c>
      <c r="B69" s="1" t="s">
        <v>141</v>
      </c>
      <c r="C69" s="1" t="s">
        <v>245</v>
      </c>
      <c r="D69" s="1" t="s">
        <v>246</v>
      </c>
      <c r="E69" s="1" t="s">
        <v>124</v>
      </c>
      <c r="F69" s="1" t="s">
        <v>133</v>
      </c>
      <c r="G69" s="1" t="s">
        <v>63</v>
      </c>
      <c r="H69" s="1" t="s">
        <v>64</v>
      </c>
      <c r="I69" s="2">
        <v>69.75</v>
      </c>
      <c r="J69" s="2">
        <v>31.75</v>
      </c>
      <c r="K69" s="2">
        <f t="shared" si="15"/>
        <v>31.17</v>
      </c>
      <c r="L69" s="2">
        <f t="shared" si="16"/>
        <v>0</v>
      </c>
      <c r="P69" s="6">
        <v>3.23</v>
      </c>
      <c r="Q69" s="5">
        <v>5323.04</v>
      </c>
      <c r="R69" s="7">
        <v>27.94</v>
      </c>
      <c r="S69" s="5">
        <v>21220.43</v>
      </c>
      <c r="AL69" s="5" t="str">
        <f t="shared" si="17"/>
        <v/>
      </c>
      <c r="AN69" s="5" t="str">
        <f t="shared" si="18"/>
        <v/>
      </c>
      <c r="AP69" s="5" t="str">
        <f t="shared" si="19"/>
        <v/>
      </c>
      <c r="AS69" s="5">
        <f t="shared" si="22"/>
        <v>26543.47</v>
      </c>
      <c r="AT69" s="11">
        <f t="shared" si="20"/>
        <v>0.64703372306292439</v>
      </c>
      <c r="AU69" s="5">
        <f t="shared" si="21"/>
        <v>647.03372306292431</v>
      </c>
    </row>
    <row r="70" spans="1:47" x14ac:dyDescent="0.25">
      <c r="A70" s="1" t="s">
        <v>140</v>
      </c>
      <c r="B70" s="1" t="s">
        <v>141</v>
      </c>
      <c r="C70" s="1" t="s">
        <v>245</v>
      </c>
      <c r="D70" s="1" t="s">
        <v>246</v>
      </c>
      <c r="E70" s="1" t="s">
        <v>125</v>
      </c>
      <c r="F70" s="1" t="s">
        <v>133</v>
      </c>
      <c r="G70" s="1" t="s">
        <v>63</v>
      </c>
      <c r="H70" s="1" t="s">
        <v>64</v>
      </c>
      <c r="I70" s="2">
        <v>69.75</v>
      </c>
      <c r="J70" s="2">
        <v>36.270000000000003</v>
      </c>
      <c r="K70" s="2">
        <f t="shared" si="15"/>
        <v>14.760000000000002</v>
      </c>
      <c r="L70" s="2">
        <f t="shared" si="16"/>
        <v>0</v>
      </c>
      <c r="P70" s="6">
        <v>4.63</v>
      </c>
      <c r="Q70" s="5">
        <v>7630.24</v>
      </c>
      <c r="R70" s="7">
        <v>10.130000000000001</v>
      </c>
      <c r="S70" s="5">
        <v>7693.7350000000006</v>
      </c>
      <c r="AL70" s="5" t="str">
        <f t="shared" si="17"/>
        <v/>
      </c>
      <c r="AN70" s="5" t="str">
        <f t="shared" si="18"/>
        <v/>
      </c>
      <c r="AP70" s="5" t="str">
        <f t="shared" si="19"/>
        <v/>
      </c>
      <c r="AS70" s="5">
        <f t="shared" si="22"/>
        <v>15323.975</v>
      </c>
      <c r="AT70" s="11">
        <f t="shared" si="20"/>
        <v>0.37354304453687392</v>
      </c>
      <c r="AU70" s="5">
        <f t="shared" si="21"/>
        <v>373.54304453687394</v>
      </c>
    </row>
    <row r="71" spans="1:47" x14ac:dyDescent="0.25">
      <c r="A71" s="1" t="s">
        <v>142</v>
      </c>
      <c r="B71" s="1" t="s">
        <v>143</v>
      </c>
      <c r="C71" s="1" t="s">
        <v>144</v>
      </c>
      <c r="D71" s="1" t="s">
        <v>145</v>
      </c>
      <c r="E71" s="1" t="s">
        <v>124</v>
      </c>
      <c r="F71" s="1" t="s">
        <v>133</v>
      </c>
      <c r="G71" s="1" t="s">
        <v>63</v>
      </c>
      <c r="H71" s="1" t="s">
        <v>64</v>
      </c>
      <c r="I71" s="2">
        <v>10.25</v>
      </c>
      <c r="J71" s="2">
        <v>8.57</v>
      </c>
      <c r="K71" s="2">
        <f t="shared" si="15"/>
        <v>8.56</v>
      </c>
      <c r="L71" s="2">
        <f t="shared" si="16"/>
        <v>0</v>
      </c>
      <c r="R71" s="7">
        <v>1.9</v>
      </c>
      <c r="S71" s="5">
        <v>1443.05</v>
      </c>
      <c r="X71" s="2">
        <v>6.66</v>
      </c>
      <c r="Y71" s="5">
        <v>1518.48</v>
      </c>
      <c r="AL71" s="5" t="str">
        <f t="shared" si="17"/>
        <v/>
      </c>
      <c r="AN71" s="5" t="str">
        <f t="shared" si="18"/>
        <v/>
      </c>
      <c r="AP71" s="5" t="str">
        <f t="shared" si="19"/>
        <v/>
      </c>
      <c r="AS71" s="5">
        <f t="shared" si="22"/>
        <v>2961.5299999999997</v>
      </c>
      <c r="AT71" s="11">
        <f t="shared" si="20"/>
        <v>7.2191381980673305E-2</v>
      </c>
      <c r="AU71" s="5">
        <f t="shared" si="21"/>
        <v>72.191381980673299</v>
      </c>
    </row>
    <row r="72" spans="1:47" x14ac:dyDescent="0.25">
      <c r="A72" s="1" t="s">
        <v>146</v>
      </c>
      <c r="B72" s="1" t="s">
        <v>147</v>
      </c>
      <c r="C72" s="1" t="s">
        <v>148</v>
      </c>
      <c r="D72" s="1" t="s">
        <v>68</v>
      </c>
      <c r="E72" s="1" t="s">
        <v>109</v>
      </c>
      <c r="F72" s="1" t="s">
        <v>133</v>
      </c>
      <c r="G72" s="1" t="s">
        <v>63</v>
      </c>
      <c r="H72" s="1" t="s">
        <v>64</v>
      </c>
      <c r="I72" s="2">
        <v>160</v>
      </c>
      <c r="J72" s="2">
        <v>36.06</v>
      </c>
      <c r="K72" s="2">
        <f t="shared" si="15"/>
        <v>36.06</v>
      </c>
      <c r="L72" s="2">
        <f t="shared" si="16"/>
        <v>0</v>
      </c>
      <c r="N72" s="4">
        <v>20.16</v>
      </c>
      <c r="O72" s="5">
        <v>40501.440000000002</v>
      </c>
      <c r="P72" s="6">
        <v>15.9</v>
      </c>
      <c r="Q72" s="5">
        <v>26203.200000000001</v>
      </c>
      <c r="AL72" s="5" t="str">
        <f t="shared" si="17"/>
        <v/>
      </c>
      <c r="AN72" s="5" t="str">
        <f t="shared" si="18"/>
        <v/>
      </c>
      <c r="AP72" s="5" t="str">
        <f t="shared" si="19"/>
        <v/>
      </c>
      <c r="AS72" s="5">
        <f t="shared" si="22"/>
        <v>66704.639999999999</v>
      </c>
      <c r="AT72" s="11">
        <f t="shared" si="20"/>
        <v>1.626017682118128</v>
      </c>
      <c r="AU72" s="5">
        <f t="shared" si="21"/>
        <v>1626.0176821181281</v>
      </c>
    </row>
    <row r="73" spans="1:47" x14ac:dyDescent="0.25">
      <c r="A73" s="1" t="s">
        <v>146</v>
      </c>
      <c r="B73" s="1" t="s">
        <v>147</v>
      </c>
      <c r="C73" s="1" t="s">
        <v>148</v>
      </c>
      <c r="D73" s="1" t="s">
        <v>68</v>
      </c>
      <c r="E73" s="1" t="s">
        <v>91</v>
      </c>
      <c r="F73" s="1" t="s">
        <v>133</v>
      </c>
      <c r="G73" s="1" t="s">
        <v>63</v>
      </c>
      <c r="H73" s="1" t="s">
        <v>64</v>
      </c>
      <c r="I73" s="2">
        <v>160</v>
      </c>
      <c r="J73" s="2">
        <v>39.72</v>
      </c>
      <c r="K73" s="2">
        <f t="shared" si="15"/>
        <v>39.450000000000003</v>
      </c>
      <c r="L73" s="2">
        <f t="shared" si="16"/>
        <v>0.28000000000000003</v>
      </c>
      <c r="M73" s="3">
        <v>0.28000000000000003</v>
      </c>
      <c r="N73" s="4">
        <v>0.04</v>
      </c>
      <c r="O73" s="5">
        <v>80.36</v>
      </c>
      <c r="P73" s="6">
        <v>30.79</v>
      </c>
      <c r="Q73" s="5">
        <v>50741.919999999998</v>
      </c>
      <c r="R73" s="7">
        <v>8.620000000000001</v>
      </c>
      <c r="S73" s="5">
        <v>6546.89</v>
      </c>
      <c r="AL73" s="5" t="str">
        <f t="shared" si="17"/>
        <v/>
      </c>
      <c r="AN73" s="5" t="str">
        <f t="shared" si="18"/>
        <v/>
      </c>
      <c r="AP73" s="5" t="str">
        <f t="shared" si="19"/>
        <v/>
      </c>
      <c r="AS73" s="5">
        <f t="shared" si="22"/>
        <v>57369.17</v>
      </c>
      <c r="AT73" s="11">
        <f t="shared" si="20"/>
        <v>1.3984527137608547</v>
      </c>
      <c r="AU73" s="5">
        <f t="shared" si="21"/>
        <v>1398.4527137608545</v>
      </c>
    </row>
    <row r="74" spans="1:47" x14ac:dyDescent="0.25">
      <c r="A74" s="1" t="s">
        <v>146</v>
      </c>
      <c r="B74" s="1" t="s">
        <v>147</v>
      </c>
      <c r="C74" s="1" t="s">
        <v>148</v>
      </c>
      <c r="D74" s="1" t="s">
        <v>68</v>
      </c>
      <c r="E74" s="1" t="s">
        <v>76</v>
      </c>
      <c r="F74" s="1" t="s">
        <v>133</v>
      </c>
      <c r="G74" s="1" t="s">
        <v>63</v>
      </c>
      <c r="H74" s="1" t="s">
        <v>64</v>
      </c>
      <c r="I74" s="2">
        <v>160</v>
      </c>
      <c r="J74" s="2">
        <v>7.0000000000000007E-2</v>
      </c>
      <c r="K74" s="2">
        <f t="shared" si="15"/>
        <v>6.0000000000000005E-2</v>
      </c>
      <c r="L74" s="2">
        <f t="shared" si="16"/>
        <v>0</v>
      </c>
      <c r="P74" s="6">
        <v>0.05</v>
      </c>
      <c r="Q74" s="5">
        <v>82.4</v>
      </c>
      <c r="R74" s="7">
        <v>0.01</v>
      </c>
      <c r="S74" s="5">
        <v>7.5949999999999998</v>
      </c>
      <c r="AL74" s="5" t="str">
        <f t="shared" si="17"/>
        <v/>
      </c>
      <c r="AN74" s="5" t="str">
        <f t="shared" si="18"/>
        <v/>
      </c>
      <c r="AP74" s="5" t="str">
        <f t="shared" si="19"/>
        <v/>
      </c>
      <c r="AS74" s="5">
        <f t="shared" si="22"/>
        <v>89.995000000000005</v>
      </c>
      <c r="AT74" s="11">
        <f t="shared" si="20"/>
        <v>2.1937523581900893E-3</v>
      </c>
      <c r="AU74" s="5">
        <f t="shared" si="21"/>
        <v>2.1937523581900891</v>
      </c>
    </row>
    <row r="75" spans="1:47" x14ac:dyDescent="0.25">
      <c r="A75" s="1" t="s">
        <v>146</v>
      </c>
      <c r="B75" s="1" t="s">
        <v>147</v>
      </c>
      <c r="C75" s="1" t="s">
        <v>148</v>
      </c>
      <c r="D75" s="1" t="s">
        <v>68</v>
      </c>
      <c r="E75" s="1" t="s">
        <v>69</v>
      </c>
      <c r="F75" s="1" t="s">
        <v>133</v>
      </c>
      <c r="G75" s="1" t="s">
        <v>63</v>
      </c>
      <c r="H75" s="1" t="s">
        <v>64</v>
      </c>
      <c r="I75" s="2">
        <v>160</v>
      </c>
      <c r="J75" s="2">
        <v>7.0000000000000007E-2</v>
      </c>
      <c r="K75" s="2">
        <f t="shared" si="15"/>
        <v>6.9999999999999993E-2</v>
      </c>
      <c r="L75" s="2">
        <f t="shared" si="16"/>
        <v>0</v>
      </c>
      <c r="P75" s="6">
        <v>0.01</v>
      </c>
      <c r="Q75" s="5">
        <v>16.48</v>
      </c>
      <c r="R75" s="7">
        <v>0.06</v>
      </c>
      <c r="S75" s="5">
        <v>45.57</v>
      </c>
      <c r="AL75" s="5" t="str">
        <f t="shared" si="17"/>
        <v/>
      </c>
      <c r="AN75" s="5" t="str">
        <f t="shared" si="18"/>
        <v/>
      </c>
      <c r="AP75" s="5" t="str">
        <f t="shared" si="19"/>
        <v/>
      </c>
      <c r="AS75" s="5">
        <f t="shared" si="22"/>
        <v>62.05</v>
      </c>
      <c r="AT75" s="11">
        <f t="shared" si="20"/>
        <v>1.5125544066414247E-3</v>
      </c>
      <c r="AU75" s="5">
        <f t="shared" si="21"/>
        <v>1.5125544066414247</v>
      </c>
    </row>
    <row r="76" spans="1:47" x14ac:dyDescent="0.25">
      <c r="A76" s="1" t="s">
        <v>146</v>
      </c>
      <c r="B76" s="1" t="s">
        <v>147</v>
      </c>
      <c r="C76" s="1" t="s">
        <v>148</v>
      </c>
      <c r="D76" s="1" t="s">
        <v>68</v>
      </c>
      <c r="E76" s="1" t="s">
        <v>71</v>
      </c>
      <c r="F76" s="1" t="s">
        <v>133</v>
      </c>
      <c r="G76" s="1" t="s">
        <v>63</v>
      </c>
      <c r="H76" s="1" t="s">
        <v>64</v>
      </c>
      <c r="I76" s="2">
        <v>160</v>
      </c>
      <c r="J76" s="2">
        <v>42.44</v>
      </c>
      <c r="K76" s="2">
        <f t="shared" si="15"/>
        <v>42.09</v>
      </c>
      <c r="L76" s="2">
        <f t="shared" si="16"/>
        <v>0.35</v>
      </c>
      <c r="M76" s="3">
        <v>0.35</v>
      </c>
      <c r="P76" s="6">
        <v>15.95</v>
      </c>
      <c r="Q76" s="5">
        <v>26285.599999999999</v>
      </c>
      <c r="R76" s="7">
        <v>26.12</v>
      </c>
      <c r="S76" s="5">
        <v>19838.14</v>
      </c>
      <c r="T76" s="8">
        <v>0.02</v>
      </c>
      <c r="U76" s="5">
        <v>4.5599999999999996</v>
      </c>
      <c r="AL76" s="5" t="str">
        <f t="shared" si="17"/>
        <v/>
      </c>
      <c r="AN76" s="5" t="str">
        <f t="shared" si="18"/>
        <v/>
      </c>
      <c r="AP76" s="5" t="str">
        <f t="shared" si="19"/>
        <v/>
      </c>
      <c r="AS76" s="5">
        <f t="shared" si="22"/>
        <v>46128.299999999996</v>
      </c>
      <c r="AT76" s="11">
        <f t="shared" si="20"/>
        <v>1.1244409901027823</v>
      </c>
      <c r="AU76" s="5">
        <f t="shared" si="21"/>
        <v>1124.4409901027823</v>
      </c>
    </row>
    <row r="77" spans="1:47" x14ac:dyDescent="0.25">
      <c r="A77" s="1" t="s">
        <v>146</v>
      </c>
      <c r="B77" s="1" t="s">
        <v>147</v>
      </c>
      <c r="C77" s="1" t="s">
        <v>148</v>
      </c>
      <c r="D77" s="1" t="s">
        <v>68</v>
      </c>
      <c r="E77" s="1" t="s">
        <v>61</v>
      </c>
      <c r="F77" s="1" t="s">
        <v>133</v>
      </c>
      <c r="G77" s="1" t="s">
        <v>63</v>
      </c>
      <c r="H77" s="1" t="s">
        <v>64</v>
      </c>
      <c r="I77" s="2">
        <v>160</v>
      </c>
      <c r="J77" s="2">
        <v>39.909999999999997</v>
      </c>
      <c r="K77" s="2">
        <f t="shared" si="15"/>
        <v>39.909999999999997</v>
      </c>
      <c r="L77" s="2">
        <f t="shared" si="16"/>
        <v>0</v>
      </c>
      <c r="N77" s="4">
        <v>7.91</v>
      </c>
      <c r="O77" s="5">
        <v>15891.19</v>
      </c>
      <c r="P77" s="6">
        <v>24.38</v>
      </c>
      <c r="Q77" s="5">
        <v>40178.239999999998</v>
      </c>
      <c r="R77" s="7">
        <v>7.62</v>
      </c>
      <c r="S77" s="5">
        <v>5787.39</v>
      </c>
      <c r="AL77" s="5" t="str">
        <f t="shared" si="17"/>
        <v/>
      </c>
      <c r="AN77" s="5" t="str">
        <f t="shared" si="18"/>
        <v/>
      </c>
      <c r="AP77" s="5" t="str">
        <f t="shared" si="19"/>
        <v/>
      </c>
      <c r="AS77" s="5">
        <f t="shared" si="22"/>
        <v>61856.82</v>
      </c>
      <c r="AT77" s="11">
        <f t="shared" si="20"/>
        <v>1.5078453774669689</v>
      </c>
      <c r="AU77" s="5">
        <f t="shared" si="21"/>
        <v>1507.8453774669688</v>
      </c>
    </row>
    <row r="78" spans="1:47" x14ac:dyDescent="0.25">
      <c r="A78" s="1" t="s">
        <v>146</v>
      </c>
      <c r="B78" s="1" t="s">
        <v>147</v>
      </c>
      <c r="C78" s="1" t="s">
        <v>148</v>
      </c>
      <c r="D78" s="1" t="s">
        <v>68</v>
      </c>
      <c r="E78" s="1" t="s">
        <v>114</v>
      </c>
      <c r="F78" s="1" t="s">
        <v>133</v>
      </c>
      <c r="G78" s="1" t="s">
        <v>63</v>
      </c>
      <c r="H78" s="1" t="s">
        <v>64</v>
      </c>
      <c r="I78" s="2">
        <v>160</v>
      </c>
      <c r="J78" s="2">
        <v>0.09</v>
      </c>
      <c r="K78" s="2">
        <f t="shared" si="15"/>
        <v>0.09</v>
      </c>
      <c r="L78" s="2">
        <f t="shared" si="16"/>
        <v>0</v>
      </c>
      <c r="P78" s="6">
        <v>0.09</v>
      </c>
      <c r="Q78" s="5">
        <v>148.32</v>
      </c>
      <c r="AL78" s="5" t="str">
        <f t="shared" si="17"/>
        <v/>
      </c>
      <c r="AN78" s="5" t="str">
        <f t="shared" si="18"/>
        <v/>
      </c>
      <c r="AP78" s="5" t="str">
        <f t="shared" si="19"/>
        <v/>
      </c>
      <c r="AS78" s="5">
        <f t="shared" si="22"/>
        <v>148.32</v>
      </c>
      <c r="AT78" s="11">
        <f t="shared" si="20"/>
        <v>3.6155047476721376E-3</v>
      </c>
      <c r="AU78" s="5">
        <f t="shared" si="21"/>
        <v>3.6155047476721376</v>
      </c>
    </row>
    <row r="79" spans="1:47" x14ac:dyDescent="0.25">
      <c r="A79" s="1" t="s">
        <v>146</v>
      </c>
      <c r="B79" s="1" t="s">
        <v>147</v>
      </c>
      <c r="C79" s="1" t="s">
        <v>148</v>
      </c>
      <c r="D79" s="1" t="s">
        <v>68</v>
      </c>
      <c r="E79" s="1" t="s">
        <v>116</v>
      </c>
      <c r="F79" s="1" t="s">
        <v>133</v>
      </c>
      <c r="G79" s="1" t="s">
        <v>63</v>
      </c>
      <c r="H79" s="1" t="s">
        <v>64</v>
      </c>
      <c r="I79" s="2">
        <v>160</v>
      </c>
      <c r="J79" s="2">
        <v>0.08</v>
      </c>
      <c r="K79" s="2">
        <f t="shared" si="15"/>
        <v>0.08</v>
      </c>
      <c r="L79" s="2">
        <f t="shared" si="16"/>
        <v>0</v>
      </c>
      <c r="N79" s="4">
        <v>0.05</v>
      </c>
      <c r="O79" s="5">
        <v>100.45</v>
      </c>
      <c r="P79" s="6">
        <v>0.03</v>
      </c>
      <c r="Q79" s="5">
        <v>49.44</v>
      </c>
      <c r="AL79" s="5" t="str">
        <f t="shared" si="17"/>
        <v/>
      </c>
      <c r="AN79" s="5" t="str">
        <f t="shared" si="18"/>
        <v/>
      </c>
      <c r="AP79" s="5" t="str">
        <f t="shared" si="19"/>
        <v/>
      </c>
      <c r="AS79" s="5">
        <f t="shared" si="22"/>
        <v>149.88999999999999</v>
      </c>
      <c r="AT79" s="11">
        <f t="shared" si="20"/>
        <v>3.6537756649715255E-3</v>
      </c>
      <c r="AU79" s="5">
        <f t="shared" si="21"/>
        <v>3.6537756649715254</v>
      </c>
    </row>
    <row r="80" spans="1:47" x14ac:dyDescent="0.25">
      <c r="A80" s="1" t="s">
        <v>149</v>
      </c>
      <c r="B80" s="1" t="s">
        <v>150</v>
      </c>
      <c r="C80" s="1" t="s">
        <v>151</v>
      </c>
      <c r="D80" s="1" t="s">
        <v>152</v>
      </c>
      <c r="E80" s="1" t="s">
        <v>76</v>
      </c>
      <c r="F80" s="1" t="s">
        <v>133</v>
      </c>
      <c r="G80" s="1" t="s">
        <v>63</v>
      </c>
      <c r="H80" s="1" t="s">
        <v>64</v>
      </c>
      <c r="I80" s="2">
        <v>80</v>
      </c>
      <c r="J80" s="2">
        <v>39.520000000000003</v>
      </c>
      <c r="K80" s="2">
        <f t="shared" si="15"/>
        <v>28.880000000000003</v>
      </c>
      <c r="L80" s="2">
        <f t="shared" si="16"/>
        <v>0</v>
      </c>
      <c r="P80" s="6">
        <v>23.73</v>
      </c>
      <c r="Q80" s="5">
        <v>39107.040000000001</v>
      </c>
      <c r="R80" s="7">
        <v>5.15</v>
      </c>
      <c r="S80" s="5">
        <v>3911.4250000000002</v>
      </c>
      <c r="AL80" s="5" t="str">
        <f t="shared" si="17"/>
        <v/>
      </c>
      <c r="AN80" s="5" t="str">
        <f t="shared" si="18"/>
        <v/>
      </c>
      <c r="AP80" s="5" t="str">
        <f t="shared" si="19"/>
        <v/>
      </c>
      <c r="AS80" s="5">
        <f t="shared" si="22"/>
        <v>43018.465000000004</v>
      </c>
      <c r="AT80" s="11">
        <f t="shared" si="20"/>
        <v>1.0486344690201437</v>
      </c>
      <c r="AU80" s="5">
        <f t="shared" si="21"/>
        <v>1048.6344690201438</v>
      </c>
    </row>
    <row r="81" spans="1:47" x14ac:dyDescent="0.25">
      <c r="A81" s="1" t="s">
        <v>149</v>
      </c>
      <c r="B81" s="1" t="s">
        <v>150</v>
      </c>
      <c r="C81" s="1" t="s">
        <v>151</v>
      </c>
      <c r="D81" s="1" t="s">
        <v>152</v>
      </c>
      <c r="E81" s="1" t="s">
        <v>69</v>
      </c>
      <c r="F81" s="1" t="s">
        <v>133</v>
      </c>
      <c r="G81" s="1" t="s">
        <v>63</v>
      </c>
      <c r="H81" s="1" t="s">
        <v>64</v>
      </c>
      <c r="I81" s="2">
        <v>80</v>
      </c>
      <c r="J81" s="2">
        <v>40</v>
      </c>
      <c r="K81" s="2">
        <f t="shared" si="15"/>
        <v>7.1</v>
      </c>
      <c r="L81" s="2">
        <f t="shared" si="16"/>
        <v>0</v>
      </c>
      <c r="P81" s="6">
        <v>0.06</v>
      </c>
      <c r="Q81" s="5">
        <v>98.88</v>
      </c>
      <c r="R81" s="7">
        <v>6.1</v>
      </c>
      <c r="S81" s="5">
        <v>4632.95</v>
      </c>
      <c r="T81" s="8">
        <v>0.94</v>
      </c>
      <c r="U81" s="5">
        <v>214.32</v>
      </c>
      <c r="AL81" s="5" t="str">
        <f t="shared" si="17"/>
        <v/>
      </c>
      <c r="AN81" s="5" t="str">
        <f t="shared" si="18"/>
        <v/>
      </c>
      <c r="AP81" s="5" t="str">
        <f t="shared" si="19"/>
        <v/>
      </c>
      <c r="AS81" s="5">
        <f t="shared" si="22"/>
        <v>4946.1499999999996</v>
      </c>
      <c r="AT81" s="11">
        <f t="shared" si="20"/>
        <v>0.12056923414036234</v>
      </c>
      <c r="AU81" s="5">
        <f t="shared" si="21"/>
        <v>120.56923414036234</v>
      </c>
    </row>
    <row r="82" spans="1:47" x14ac:dyDescent="0.25">
      <c r="A82" s="1" t="s">
        <v>149</v>
      </c>
      <c r="B82" s="1" t="s">
        <v>150</v>
      </c>
      <c r="C82" s="1" t="s">
        <v>151</v>
      </c>
      <c r="D82" s="1" t="s">
        <v>152</v>
      </c>
      <c r="E82" s="1" t="s">
        <v>119</v>
      </c>
      <c r="F82" s="1" t="s">
        <v>133</v>
      </c>
      <c r="G82" s="1" t="s">
        <v>63</v>
      </c>
      <c r="H82" s="1" t="s">
        <v>64</v>
      </c>
      <c r="I82" s="2">
        <v>80</v>
      </c>
      <c r="J82" s="2">
        <v>0.08</v>
      </c>
      <c r="K82" s="2">
        <f t="shared" si="15"/>
        <v>7.9999999999999988E-2</v>
      </c>
      <c r="L82" s="2">
        <f t="shared" si="16"/>
        <v>0</v>
      </c>
      <c r="P82" s="6">
        <v>6.9999999999999993E-2</v>
      </c>
      <c r="Q82" s="5">
        <v>115.36</v>
      </c>
      <c r="R82" s="7">
        <v>0.01</v>
      </c>
      <c r="S82" s="5">
        <v>7.5949999999999998</v>
      </c>
      <c r="AL82" s="5" t="str">
        <f t="shared" si="17"/>
        <v/>
      </c>
      <c r="AN82" s="5" t="str">
        <f t="shared" si="18"/>
        <v/>
      </c>
      <c r="AP82" s="5" t="str">
        <f t="shared" si="19"/>
        <v/>
      </c>
      <c r="AS82" s="5">
        <f t="shared" si="22"/>
        <v>122.955</v>
      </c>
      <c r="AT82" s="11">
        <f t="shared" si="20"/>
        <v>2.9971978576727866E-3</v>
      </c>
      <c r="AU82" s="5">
        <f t="shared" si="21"/>
        <v>2.9971978576727865</v>
      </c>
    </row>
    <row r="83" spans="1:47" x14ac:dyDescent="0.25">
      <c r="A83" s="1" t="s">
        <v>153</v>
      </c>
      <c r="B83" s="1" t="s">
        <v>154</v>
      </c>
      <c r="C83" s="1" t="s">
        <v>155</v>
      </c>
      <c r="D83" s="1" t="s">
        <v>156</v>
      </c>
      <c r="E83" s="1" t="s">
        <v>132</v>
      </c>
      <c r="F83" s="1" t="s">
        <v>157</v>
      </c>
      <c r="G83" s="1" t="s">
        <v>63</v>
      </c>
      <c r="H83" s="1" t="s">
        <v>64</v>
      </c>
      <c r="I83" s="2">
        <v>160</v>
      </c>
      <c r="J83" s="2">
        <v>39.97</v>
      </c>
      <c r="K83" s="2">
        <f t="shared" si="15"/>
        <v>1.1700000000000002</v>
      </c>
      <c r="L83" s="2">
        <f t="shared" si="16"/>
        <v>0</v>
      </c>
      <c r="R83" s="7">
        <v>0.09</v>
      </c>
      <c r="S83" s="5">
        <v>68.355000000000004</v>
      </c>
      <c r="T83" s="8">
        <v>1.08</v>
      </c>
      <c r="U83" s="5">
        <v>246.24</v>
      </c>
      <c r="AL83" s="5" t="str">
        <f t="shared" si="17"/>
        <v/>
      </c>
      <c r="AN83" s="5" t="str">
        <f t="shared" si="18"/>
        <v/>
      </c>
      <c r="AP83" s="5" t="str">
        <f t="shared" si="19"/>
        <v/>
      </c>
      <c r="AS83" s="5">
        <f t="shared" si="22"/>
        <v>314.59500000000003</v>
      </c>
      <c r="AT83" s="11">
        <f t="shared" si="20"/>
        <v>7.6686874062426936E-3</v>
      </c>
      <c r="AU83" s="5">
        <f t="shared" si="21"/>
        <v>7.6686874062426931</v>
      </c>
    </row>
    <row r="84" spans="1:47" x14ac:dyDescent="0.25">
      <c r="A84" s="1" t="s">
        <v>158</v>
      </c>
      <c r="B84" s="1" t="s">
        <v>73</v>
      </c>
      <c r="C84" s="1" t="s">
        <v>74</v>
      </c>
      <c r="D84" s="1" t="s">
        <v>75</v>
      </c>
      <c r="E84" s="1" t="s">
        <v>132</v>
      </c>
      <c r="F84" s="1" t="s">
        <v>159</v>
      </c>
      <c r="G84" s="1" t="s">
        <v>63</v>
      </c>
      <c r="H84" s="1" t="s">
        <v>64</v>
      </c>
      <c r="I84" s="2">
        <v>80</v>
      </c>
      <c r="J84" s="2">
        <v>37.43</v>
      </c>
      <c r="K84" s="2">
        <f t="shared" si="15"/>
        <v>37.43</v>
      </c>
      <c r="L84" s="2">
        <f t="shared" si="16"/>
        <v>0</v>
      </c>
      <c r="P84" s="6">
        <v>16.12</v>
      </c>
      <c r="Q84" s="5">
        <v>26565.759999999998</v>
      </c>
      <c r="R84" s="7">
        <v>21.31</v>
      </c>
      <c r="S84" s="5">
        <v>16184.945</v>
      </c>
      <c r="AL84" s="5" t="str">
        <f t="shared" si="17"/>
        <v/>
      </c>
      <c r="AN84" s="5" t="str">
        <f t="shared" si="18"/>
        <v/>
      </c>
      <c r="AP84" s="5" t="str">
        <f t="shared" si="19"/>
        <v/>
      </c>
      <c r="AS84" s="5">
        <f t="shared" si="22"/>
        <v>42750.705000000002</v>
      </c>
      <c r="AT84" s="11">
        <f t="shared" si="20"/>
        <v>1.0421074493920646</v>
      </c>
      <c r="AU84" s="5">
        <f t="shared" si="21"/>
        <v>1042.1074493920646</v>
      </c>
    </row>
    <row r="85" spans="1:47" x14ac:dyDescent="0.25">
      <c r="A85" s="1" t="s">
        <v>158</v>
      </c>
      <c r="B85" s="1" t="s">
        <v>73</v>
      </c>
      <c r="C85" s="1" t="s">
        <v>74</v>
      </c>
      <c r="D85" s="1" t="s">
        <v>75</v>
      </c>
      <c r="E85" s="1" t="s">
        <v>118</v>
      </c>
      <c r="F85" s="1" t="s">
        <v>159</v>
      </c>
      <c r="G85" s="1" t="s">
        <v>63</v>
      </c>
      <c r="H85" s="1" t="s">
        <v>64</v>
      </c>
      <c r="I85" s="2">
        <v>80</v>
      </c>
      <c r="J85" s="2">
        <v>38.97</v>
      </c>
      <c r="K85" s="2">
        <f t="shared" si="15"/>
        <v>34</v>
      </c>
      <c r="L85" s="2">
        <f t="shared" si="16"/>
        <v>0</v>
      </c>
      <c r="R85" s="7">
        <v>28.9</v>
      </c>
      <c r="S85" s="5">
        <v>21949.55</v>
      </c>
      <c r="T85" s="8">
        <v>5.0999999999999996</v>
      </c>
      <c r="U85" s="5">
        <v>1162.8</v>
      </c>
      <c r="AL85" s="5" t="str">
        <f t="shared" si="17"/>
        <v/>
      </c>
      <c r="AN85" s="5" t="str">
        <f t="shared" si="18"/>
        <v/>
      </c>
      <c r="AP85" s="5" t="str">
        <f t="shared" si="19"/>
        <v/>
      </c>
      <c r="AS85" s="5">
        <f t="shared" si="22"/>
        <v>23112.35</v>
      </c>
      <c r="AT85" s="11">
        <f t="shared" si="20"/>
        <v>0.56339543658886271</v>
      </c>
      <c r="AU85" s="5">
        <f t="shared" si="21"/>
        <v>563.39543658886271</v>
      </c>
    </row>
    <row r="86" spans="1:47" x14ac:dyDescent="0.25">
      <c r="A86" s="1" t="s">
        <v>160</v>
      </c>
      <c r="B86" s="1" t="s">
        <v>154</v>
      </c>
      <c r="C86" s="1" t="s">
        <v>155</v>
      </c>
      <c r="D86" s="1" t="s">
        <v>156</v>
      </c>
      <c r="E86" s="1" t="s">
        <v>132</v>
      </c>
      <c r="F86" s="1" t="s">
        <v>159</v>
      </c>
      <c r="G86" s="1" t="s">
        <v>63</v>
      </c>
      <c r="H86" s="1" t="s">
        <v>64</v>
      </c>
      <c r="I86" s="2">
        <v>80</v>
      </c>
      <c r="J86" s="2">
        <v>0.08</v>
      </c>
      <c r="K86" s="2">
        <f t="shared" si="15"/>
        <v>0.08</v>
      </c>
      <c r="L86" s="2">
        <f t="shared" si="16"/>
        <v>0</v>
      </c>
      <c r="P86" s="6">
        <v>0.02</v>
      </c>
      <c r="Q86" s="5">
        <v>32.96</v>
      </c>
      <c r="R86" s="7">
        <v>0.06</v>
      </c>
      <c r="S86" s="5">
        <v>45.57</v>
      </c>
      <c r="AL86" s="5" t="str">
        <f t="shared" si="17"/>
        <v/>
      </c>
      <c r="AN86" s="5" t="str">
        <f t="shared" si="18"/>
        <v/>
      </c>
      <c r="AP86" s="5" t="str">
        <f t="shared" si="19"/>
        <v/>
      </c>
      <c r="AS86" s="5">
        <f t="shared" si="22"/>
        <v>78.53</v>
      </c>
      <c r="AT86" s="11">
        <f t="shared" si="20"/>
        <v>1.9142771563827735E-3</v>
      </c>
      <c r="AU86" s="5">
        <f t="shared" si="21"/>
        <v>1.9142771563827736</v>
      </c>
    </row>
    <row r="87" spans="1:47" x14ac:dyDescent="0.25">
      <c r="A87" s="1" t="s">
        <v>160</v>
      </c>
      <c r="B87" s="1" t="s">
        <v>154</v>
      </c>
      <c r="C87" s="1" t="s">
        <v>155</v>
      </c>
      <c r="D87" s="1" t="s">
        <v>156</v>
      </c>
      <c r="E87" s="1" t="s">
        <v>118</v>
      </c>
      <c r="F87" s="1" t="s">
        <v>159</v>
      </c>
      <c r="G87" s="1" t="s">
        <v>63</v>
      </c>
      <c r="H87" s="1" t="s">
        <v>64</v>
      </c>
      <c r="I87" s="2">
        <v>80</v>
      </c>
      <c r="J87" s="2">
        <v>0.08</v>
      </c>
      <c r="K87" s="2">
        <f t="shared" si="15"/>
        <v>7.0000000000000007E-2</v>
      </c>
      <c r="L87" s="2">
        <f t="shared" si="16"/>
        <v>0</v>
      </c>
      <c r="R87" s="7">
        <v>7.0000000000000007E-2</v>
      </c>
      <c r="S87" s="5">
        <v>53.165000000000013</v>
      </c>
      <c r="AL87" s="5" t="str">
        <f t="shared" si="17"/>
        <v/>
      </c>
      <c r="AN87" s="5" t="str">
        <f t="shared" si="18"/>
        <v/>
      </c>
      <c r="AP87" s="5" t="str">
        <f t="shared" si="19"/>
        <v/>
      </c>
      <c r="AS87" s="5">
        <f t="shared" si="22"/>
        <v>53.165000000000013</v>
      </c>
      <c r="AT87" s="11">
        <f t="shared" si="20"/>
        <v>1.2959702663834227E-3</v>
      </c>
      <c r="AU87" s="5">
        <f t="shared" si="21"/>
        <v>1.2959702663834227</v>
      </c>
    </row>
    <row r="88" spans="1:47" x14ac:dyDescent="0.25">
      <c r="A88" s="1" t="s">
        <v>160</v>
      </c>
      <c r="B88" s="1" t="s">
        <v>154</v>
      </c>
      <c r="C88" s="1" t="s">
        <v>155</v>
      </c>
      <c r="D88" s="1" t="s">
        <v>156</v>
      </c>
      <c r="E88" s="1" t="s">
        <v>114</v>
      </c>
      <c r="F88" s="1" t="s">
        <v>159</v>
      </c>
      <c r="G88" s="1" t="s">
        <v>63</v>
      </c>
      <c r="H88" s="1" t="s">
        <v>64</v>
      </c>
      <c r="I88" s="2">
        <v>80</v>
      </c>
      <c r="J88" s="2">
        <v>40.479999999999997</v>
      </c>
      <c r="K88" s="2">
        <f t="shared" si="15"/>
        <v>20.92</v>
      </c>
      <c r="L88" s="2">
        <f t="shared" si="16"/>
        <v>0</v>
      </c>
      <c r="R88" s="7">
        <v>20.92</v>
      </c>
      <c r="S88" s="5">
        <v>21210.936249999999</v>
      </c>
      <c r="AL88" s="5" t="str">
        <f t="shared" si="17"/>
        <v/>
      </c>
      <c r="AN88" s="5" t="str">
        <f t="shared" si="18"/>
        <v/>
      </c>
      <c r="AP88" s="5" t="str">
        <f t="shared" si="19"/>
        <v/>
      </c>
      <c r="AS88" s="5">
        <f t="shared" si="22"/>
        <v>21210.936249999999</v>
      </c>
      <c r="AT88" s="11">
        <f t="shared" si="20"/>
        <v>0.51704585163461469</v>
      </c>
      <c r="AU88" s="5">
        <f t="shared" si="21"/>
        <v>517.04585163461468</v>
      </c>
    </row>
    <row r="89" spans="1:47" x14ac:dyDescent="0.25">
      <c r="A89" s="1" t="s">
        <v>160</v>
      </c>
      <c r="B89" s="1" t="s">
        <v>154</v>
      </c>
      <c r="C89" s="1" t="s">
        <v>155</v>
      </c>
      <c r="D89" s="1" t="s">
        <v>156</v>
      </c>
      <c r="E89" s="1" t="s">
        <v>116</v>
      </c>
      <c r="F89" s="1" t="s">
        <v>159</v>
      </c>
      <c r="G89" s="1" t="s">
        <v>63</v>
      </c>
      <c r="H89" s="1" t="s">
        <v>64</v>
      </c>
      <c r="I89" s="2">
        <v>80</v>
      </c>
      <c r="J89" s="2">
        <v>38.770000000000003</v>
      </c>
      <c r="K89" s="2">
        <f t="shared" si="15"/>
        <v>38.78</v>
      </c>
      <c r="L89" s="2">
        <f t="shared" si="16"/>
        <v>0</v>
      </c>
      <c r="P89" s="6">
        <v>19.989999999999998</v>
      </c>
      <c r="Q89" s="5">
        <v>41731.480000000003</v>
      </c>
      <c r="R89" s="7">
        <v>18.79</v>
      </c>
      <c r="S89" s="5">
        <v>19346.36375</v>
      </c>
      <c r="AL89" s="5" t="str">
        <f t="shared" si="17"/>
        <v/>
      </c>
      <c r="AN89" s="5" t="str">
        <f t="shared" si="18"/>
        <v/>
      </c>
      <c r="AP89" s="5" t="str">
        <f t="shared" si="19"/>
        <v/>
      </c>
      <c r="AS89" s="5">
        <f t="shared" si="22"/>
        <v>61077.84375</v>
      </c>
      <c r="AT89" s="11">
        <f t="shared" si="20"/>
        <v>1.4888567560389832</v>
      </c>
      <c r="AU89" s="5">
        <f t="shared" si="21"/>
        <v>1488.8567560389831</v>
      </c>
    </row>
    <row r="90" spans="1:47" x14ac:dyDescent="0.25">
      <c r="A90" s="1" t="s">
        <v>161</v>
      </c>
      <c r="B90" s="1" t="s">
        <v>154</v>
      </c>
      <c r="C90" s="1" t="s">
        <v>155</v>
      </c>
      <c r="D90" s="1" t="s">
        <v>156</v>
      </c>
      <c r="E90" s="1" t="s">
        <v>123</v>
      </c>
      <c r="F90" s="1" t="s">
        <v>159</v>
      </c>
      <c r="G90" s="1" t="s">
        <v>63</v>
      </c>
      <c r="H90" s="1" t="s">
        <v>64</v>
      </c>
      <c r="I90" s="2">
        <v>73.180000305175781</v>
      </c>
      <c r="J90" s="2">
        <v>38.799999999999997</v>
      </c>
      <c r="K90" s="2">
        <f t="shared" si="15"/>
        <v>0.17</v>
      </c>
      <c r="L90" s="2">
        <f t="shared" si="16"/>
        <v>0</v>
      </c>
      <c r="T90" s="8">
        <v>0.17</v>
      </c>
      <c r="U90" s="5">
        <v>38.760000000000012</v>
      </c>
      <c r="AL90" s="5" t="str">
        <f t="shared" si="17"/>
        <v/>
      </c>
      <c r="AN90" s="5" t="str">
        <f t="shared" si="18"/>
        <v/>
      </c>
      <c r="AP90" s="5" t="str">
        <f t="shared" si="19"/>
        <v/>
      </c>
      <c r="AS90" s="5">
        <f t="shared" si="22"/>
        <v>38.760000000000012</v>
      </c>
      <c r="AT90" s="11">
        <f t="shared" si="20"/>
        <v>9.4482850606642454E-4</v>
      </c>
      <c r="AU90" s="5">
        <f t="shared" si="21"/>
        <v>0.94482850606642454</v>
      </c>
    </row>
    <row r="91" spans="1:47" x14ac:dyDescent="0.25">
      <c r="A91" s="1" t="s">
        <v>162</v>
      </c>
      <c r="B91" s="1" t="s">
        <v>163</v>
      </c>
      <c r="C91" s="1" t="s">
        <v>164</v>
      </c>
      <c r="D91" s="1" t="s">
        <v>165</v>
      </c>
      <c r="E91" s="1" t="s">
        <v>114</v>
      </c>
      <c r="F91" s="1" t="s">
        <v>159</v>
      </c>
      <c r="G91" s="1" t="s">
        <v>63</v>
      </c>
      <c r="H91" s="1" t="s">
        <v>64</v>
      </c>
      <c r="I91" s="2">
        <v>160</v>
      </c>
      <c r="J91" s="2">
        <v>0.08</v>
      </c>
      <c r="K91" s="2">
        <f t="shared" si="15"/>
        <v>0.03</v>
      </c>
      <c r="L91" s="2">
        <f t="shared" si="16"/>
        <v>0</v>
      </c>
      <c r="R91" s="7">
        <v>0.03</v>
      </c>
      <c r="S91" s="5">
        <v>36.076250000000002</v>
      </c>
      <c r="AL91" s="5" t="str">
        <f t="shared" si="17"/>
        <v/>
      </c>
      <c r="AN91" s="5" t="str">
        <f t="shared" si="18"/>
        <v/>
      </c>
      <c r="AP91" s="5" t="str">
        <f t="shared" si="19"/>
        <v/>
      </c>
      <c r="AS91" s="5">
        <f t="shared" si="22"/>
        <v>36.076250000000002</v>
      </c>
      <c r="AT91" s="11">
        <f t="shared" si="20"/>
        <v>8.7940839504589371E-4</v>
      </c>
      <c r="AU91" s="5">
        <f t="shared" si="21"/>
        <v>0.87940839504589374</v>
      </c>
    </row>
    <row r="92" spans="1:47" x14ac:dyDescent="0.25">
      <c r="A92" s="1" t="s">
        <v>162</v>
      </c>
      <c r="B92" s="1" t="s">
        <v>163</v>
      </c>
      <c r="C92" s="1" t="s">
        <v>164</v>
      </c>
      <c r="D92" s="1" t="s">
        <v>165</v>
      </c>
      <c r="E92" s="1" t="s">
        <v>116</v>
      </c>
      <c r="F92" s="1" t="s">
        <v>159</v>
      </c>
      <c r="G92" s="1" t="s">
        <v>63</v>
      </c>
      <c r="H92" s="1" t="s">
        <v>64</v>
      </c>
      <c r="I92" s="2">
        <v>160</v>
      </c>
      <c r="J92" s="2">
        <v>0.08</v>
      </c>
      <c r="K92" s="2">
        <f t="shared" si="15"/>
        <v>0.08</v>
      </c>
      <c r="L92" s="2">
        <f t="shared" si="16"/>
        <v>0</v>
      </c>
      <c r="P92" s="6">
        <v>0.06</v>
      </c>
      <c r="Q92" s="5">
        <v>131.84</v>
      </c>
      <c r="R92" s="7">
        <v>0.02</v>
      </c>
      <c r="S92" s="5">
        <v>26.5825</v>
      </c>
      <c r="AL92" s="5" t="str">
        <f t="shared" si="17"/>
        <v/>
      </c>
      <c r="AN92" s="5" t="str">
        <f t="shared" si="18"/>
        <v/>
      </c>
      <c r="AP92" s="5" t="str">
        <f t="shared" si="19"/>
        <v/>
      </c>
      <c r="AS92" s="5">
        <f t="shared" si="22"/>
        <v>158.42250000000001</v>
      </c>
      <c r="AT92" s="11">
        <f t="shared" si="20"/>
        <v>3.8617671311225008E-3</v>
      </c>
      <c r="AU92" s="5">
        <f t="shared" si="21"/>
        <v>3.8617671311225008</v>
      </c>
    </row>
    <row r="93" spans="1:47" x14ac:dyDescent="0.25">
      <c r="A93" s="1" t="s">
        <v>162</v>
      </c>
      <c r="B93" s="1" t="s">
        <v>163</v>
      </c>
      <c r="C93" s="1" t="s">
        <v>164</v>
      </c>
      <c r="D93" s="1" t="s">
        <v>165</v>
      </c>
      <c r="E93" s="1" t="s">
        <v>109</v>
      </c>
      <c r="F93" s="1" t="s">
        <v>159</v>
      </c>
      <c r="G93" s="1" t="s">
        <v>63</v>
      </c>
      <c r="H93" s="1" t="s">
        <v>64</v>
      </c>
      <c r="I93" s="2">
        <v>160</v>
      </c>
      <c r="J93" s="2">
        <v>37.25</v>
      </c>
      <c r="K93" s="2">
        <f t="shared" si="15"/>
        <v>37.25</v>
      </c>
      <c r="L93" s="2">
        <f t="shared" si="16"/>
        <v>0</v>
      </c>
      <c r="P93" s="6">
        <v>18.309999999999999</v>
      </c>
      <c r="Q93" s="5">
        <v>32749.88</v>
      </c>
      <c r="R93" s="7">
        <v>18.940000000000001</v>
      </c>
      <c r="S93" s="5">
        <v>16390.009999999998</v>
      </c>
      <c r="AL93" s="5" t="str">
        <f t="shared" si="17"/>
        <v/>
      </c>
      <c r="AN93" s="5" t="str">
        <f t="shared" si="18"/>
        <v/>
      </c>
      <c r="AP93" s="5" t="str">
        <f t="shared" si="19"/>
        <v/>
      </c>
      <c r="AS93" s="5">
        <f t="shared" si="22"/>
        <v>49139.89</v>
      </c>
      <c r="AT93" s="11">
        <f t="shared" si="20"/>
        <v>1.1978526536885559</v>
      </c>
      <c r="AU93" s="5">
        <f t="shared" si="21"/>
        <v>1197.8526536885558</v>
      </c>
    </row>
    <row r="94" spans="1:47" x14ac:dyDescent="0.25">
      <c r="A94" s="1" t="s">
        <v>162</v>
      </c>
      <c r="B94" s="1" t="s">
        <v>163</v>
      </c>
      <c r="C94" s="1" t="s">
        <v>164</v>
      </c>
      <c r="D94" s="1" t="s">
        <v>165</v>
      </c>
      <c r="E94" s="1" t="s">
        <v>91</v>
      </c>
      <c r="F94" s="1" t="s">
        <v>159</v>
      </c>
      <c r="G94" s="1" t="s">
        <v>63</v>
      </c>
      <c r="H94" s="1" t="s">
        <v>64</v>
      </c>
      <c r="I94" s="2">
        <v>160</v>
      </c>
      <c r="J94" s="2">
        <v>39.46</v>
      </c>
      <c r="K94" s="2">
        <f t="shared" si="15"/>
        <v>13.41</v>
      </c>
      <c r="L94" s="2">
        <f t="shared" si="16"/>
        <v>0</v>
      </c>
      <c r="R94" s="7">
        <v>13.41</v>
      </c>
      <c r="S94" s="5">
        <v>12746.30875</v>
      </c>
      <c r="AL94" s="5" t="str">
        <f t="shared" si="17"/>
        <v/>
      </c>
      <c r="AN94" s="5" t="str">
        <f t="shared" si="18"/>
        <v/>
      </c>
      <c r="AP94" s="5" t="str">
        <f t="shared" si="19"/>
        <v/>
      </c>
      <c r="AS94" s="5">
        <f t="shared" si="22"/>
        <v>12746.30875</v>
      </c>
      <c r="AT94" s="11">
        <f t="shared" si="20"/>
        <v>0.31070887136542552</v>
      </c>
      <c r="AU94" s="5">
        <f t="shared" si="21"/>
        <v>310.70887136542552</v>
      </c>
    </row>
    <row r="95" spans="1:47" x14ac:dyDescent="0.25">
      <c r="A95" s="1" t="s">
        <v>162</v>
      </c>
      <c r="B95" s="1" t="s">
        <v>163</v>
      </c>
      <c r="C95" s="1" t="s">
        <v>164</v>
      </c>
      <c r="D95" s="1" t="s">
        <v>165</v>
      </c>
      <c r="E95" s="1" t="s">
        <v>61</v>
      </c>
      <c r="F95" s="1" t="s">
        <v>159</v>
      </c>
      <c r="G95" s="1" t="s">
        <v>63</v>
      </c>
      <c r="H95" s="1" t="s">
        <v>64</v>
      </c>
      <c r="I95" s="2">
        <v>160</v>
      </c>
      <c r="J95" s="2">
        <v>37.729999999999997</v>
      </c>
      <c r="K95" s="2">
        <f t="shared" si="15"/>
        <v>34.989999999999995</v>
      </c>
      <c r="L95" s="2">
        <f t="shared" si="16"/>
        <v>0</v>
      </c>
      <c r="R95" s="7">
        <v>30.99</v>
      </c>
      <c r="S95" s="5">
        <v>24461.596249999999</v>
      </c>
      <c r="T95" s="8">
        <v>1.52</v>
      </c>
      <c r="U95" s="5">
        <v>347.13000000000011</v>
      </c>
      <c r="Z95" s="9">
        <v>2.0499999999999998</v>
      </c>
      <c r="AA95" s="5">
        <v>204.0675</v>
      </c>
      <c r="AB95" s="10">
        <v>0.43</v>
      </c>
      <c r="AC95" s="5">
        <v>44.075000000000003</v>
      </c>
      <c r="AL95" s="5" t="str">
        <f t="shared" si="17"/>
        <v/>
      </c>
      <c r="AN95" s="5" t="str">
        <f t="shared" si="18"/>
        <v/>
      </c>
      <c r="AP95" s="5" t="str">
        <f t="shared" si="19"/>
        <v/>
      </c>
      <c r="AS95" s="5">
        <f t="shared" si="22"/>
        <v>25056.868750000001</v>
      </c>
      <c r="AT95" s="11">
        <f t="shared" si="20"/>
        <v>0.61079576542221292</v>
      </c>
      <c r="AU95" s="5">
        <f t="shared" si="21"/>
        <v>610.79576542221298</v>
      </c>
    </row>
    <row r="96" spans="1:47" x14ac:dyDescent="0.25">
      <c r="A96" s="1" t="s">
        <v>162</v>
      </c>
      <c r="B96" s="1" t="s">
        <v>163</v>
      </c>
      <c r="C96" s="1" t="s">
        <v>164</v>
      </c>
      <c r="D96" s="1" t="s">
        <v>165</v>
      </c>
      <c r="E96" s="1" t="s">
        <v>71</v>
      </c>
      <c r="F96" s="1" t="s">
        <v>159</v>
      </c>
      <c r="G96" s="1" t="s">
        <v>63</v>
      </c>
      <c r="H96" s="1" t="s">
        <v>64</v>
      </c>
      <c r="I96" s="2">
        <v>160</v>
      </c>
      <c r="J96" s="2">
        <v>39.44</v>
      </c>
      <c r="K96" s="2">
        <f t="shared" si="15"/>
        <v>15.230000000000002</v>
      </c>
      <c r="L96" s="2">
        <f t="shared" si="16"/>
        <v>0</v>
      </c>
      <c r="R96" s="7">
        <v>4.91</v>
      </c>
      <c r="S96" s="5">
        <v>4661.4312500000005</v>
      </c>
      <c r="T96" s="8">
        <v>7.28</v>
      </c>
      <c r="U96" s="5">
        <v>2074.8000000000002</v>
      </c>
      <c r="Z96" s="9">
        <v>1.32</v>
      </c>
      <c r="AA96" s="5">
        <v>150.15</v>
      </c>
      <c r="AB96" s="10">
        <v>1.72</v>
      </c>
      <c r="AC96" s="5">
        <v>176.3</v>
      </c>
      <c r="AL96" s="5" t="str">
        <f t="shared" si="17"/>
        <v/>
      </c>
      <c r="AN96" s="5" t="str">
        <f t="shared" si="18"/>
        <v/>
      </c>
      <c r="AP96" s="5" t="str">
        <f t="shared" si="19"/>
        <v/>
      </c>
      <c r="AS96" s="5">
        <f t="shared" si="22"/>
        <v>7062.6812500000005</v>
      </c>
      <c r="AT96" s="11">
        <f t="shared" si="20"/>
        <v>0.17216260511508893</v>
      </c>
      <c r="AU96" s="5">
        <f t="shared" si="21"/>
        <v>172.16260511508892</v>
      </c>
    </row>
    <row r="97" spans="1:47" x14ac:dyDescent="0.25">
      <c r="A97" s="1" t="s">
        <v>166</v>
      </c>
      <c r="B97" s="1" t="s">
        <v>167</v>
      </c>
      <c r="C97" s="1" t="s">
        <v>128</v>
      </c>
      <c r="D97" s="1" t="s">
        <v>165</v>
      </c>
      <c r="E97" s="1" t="s">
        <v>132</v>
      </c>
      <c r="F97" s="1" t="s">
        <v>168</v>
      </c>
      <c r="G97" s="1" t="s">
        <v>63</v>
      </c>
      <c r="H97" s="1" t="s">
        <v>64</v>
      </c>
      <c r="I97" s="2">
        <v>80</v>
      </c>
      <c r="J97" s="2">
        <v>0.08</v>
      </c>
      <c r="K97" s="2">
        <f t="shared" si="15"/>
        <v>0.08</v>
      </c>
      <c r="L97" s="2">
        <f t="shared" si="16"/>
        <v>0</v>
      </c>
      <c r="N97" s="4">
        <v>0.04</v>
      </c>
      <c r="O97" s="5">
        <v>80.36</v>
      </c>
      <c r="P97" s="6">
        <v>0.04</v>
      </c>
      <c r="Q97" s="5">
        <v>65.92</v>
      </c>
      <c r="AL97" s="5" t="str">
        <f t="shared" si="17"/>
        <v/>
      </c>
      <c r="AN97" s="5" t="str">
        <f t="shared" si="18"/>
        <v/>
      </c>
      <c r="AP97" s="5" t="str">
        <f t="shared" si="19"/>
        <v/>
      </c>
      <c r="AS97" s="5">
        <f t="shared" si="22"/>
        <v>146.28</v>
      </c>
      <c r="AT97" s="11">
        <f t="shared" si="20"/>
        <v>3.5657769315633782E-3</v>
      </c>
      <c r="AU97" s="5">
        <f t="shared" si="21"/>
        <v>3.565776931563378</v>
      </c>
    </row>
    <row r="98" spans="1:47" x14ac:dyDescent="0.25">
      <c r="A98" s="1" t="s">
        <v>166</v>
      </c>
      <c r="B98" s="1" t="s">
        <v>167</v>
      </c>
      <c r="C98" s="1" t="s">
        <v>128</v>
      </c>
      <c r="D98" s="1" t="s">
        <v>165</v>
      </c>
      <c r="E98" s="1" t="s">
        <v>118</v>
      </c>
      <c r="F98" s="1" t="s">
        <v>168</v>
      </c>
      <c r="G98" s="1" t="s">
        <v>63</v>
      </c>
      <c r="H98" s="1" t="s">
        <v>64</v>
      </c>
      <c r="I98" s="2">
        <v>80</v>
      </c>
      <c r="J98" s="2">
        <v>0.09</v>
      </c>
      <c r="K98" s="2">
        <f t="shared" ref="K98:K129" si="23">SUM(N98,P98,R98,T98,V98,X98,Z98,AB98,AE98,AG98,AI98,AV98,AX98,AZ98,BB98,BD98)</f>
        <v>0.09</v>
      </c>
      <c r="L98" s="2">
        <f t="shared" ref="L98:L129" si="24">SUM(M98,AD98,AK98,AM98,AO98,AQ98,AR98)</f>
        <v>0</v>
      </c>
      <c r="P98" s="6">
        <v>0.09</v>
      </c>
      <c r="Q98" s="5">
        <v>148.32</v>
      </c>
      <c r="AL98" s="5" t="str">
        <f t="shared" ref="AL98:AL129" si="25">IF(AK98&gt;0,AK98*$AL$1,"")</f>
        <v/>
      </c>
      <c r="AN98" s="5" t="str">
        <f t="shared" ref="AN98:AN129" si="26">IF(AM98&gt;0,AM98*$AN$1,"")</f>
        <v/>
      </c>
      <c r="AP98" s="5" t="str">
        <f t="shared" ref="AP98:AP129" si="27">IF(AO98&gt;0,AO98*$AP$1,"")</f>
        <v/>
      </c>
      <c r="AS98" s="5">
        <f t="shared" si="22"/>
        <v>148.32</v>
      </c>
      <c r="AT98" s="11">
        <f t="shared" si="20"/>
        <v>3.6155047476721376E-3</v>
      </c>
      <c r="AU98" s="5">
        <f t="shared" si="21"/>
        <v>3.6155047476721376</v>
      </c>
    </row>
    <row r="99" spans="1:47" x14ac:dyDescent="0.25">
      <c r="A99" s="1" t="s">
        <v>166</v>
      </c>
      <c r="B99" s="1" t="s">
        <v>167</v>
      </c>
      <c r="C99" s="1" t="s">
        <v>128</v>
      </c>
      <c r="D99" s="1" t="s">
        <v>165</v>
      </c>
      <c r="E99" s="1" t="s">
        <v>119</v>
      </c>
      <c r="F99" s="1" t="s">
        <v>168</v>
      </c>
      <c r="G99" s="1" t="s">
        <v>63</v>
      </c>
      <c r="H99" s="1" t="s">
        <v>64</v>
      </c>
      <c r="I99" s="2">
        <v>80</v>
      </c>
      <c r="J99" s="2">
        <v>7.0000000000000007E-2</v>
      </c>
      <c r="K99" s="2">
        <f t="shared" si="23"/>
        <v>7.0000000000000007E-2</v>
      </c>
      <c r="L99" s="2">
        <f t="shared" si="24"/>
        <v>0</v>
      </c>
      <c r="N99" s="4">
        <v>0.03</v>
      </c>
      <c r="O99" s="5">
        <v>60.27</v>
      </c>
      <c r="P99" s="6">
        <v>0.04</v>
      </c>
      <c r="Q99" s="5">
        <v>65.92</v>
      </c>
      <c r="AL99" s="5" t="str">
        <f t="shared" si="25"/>
        <v/>
      </c>
      <c r="AN99" s="5" t="str">
        <f t="shared" si="26"/>
        <v/>
      </c>
      <c r="AP99" s="5" t="str">
        <f t="shared" si="27"/>
        <v/>
      </c>
      <c r="AS99" s="5">
        <f t="shared" si="22"/>
        <v>126.19</v>
      </c>
      <c r="AT99" s="11">
        <f t="shared" ref="AT99:AT130" si="28">(AS99/$AS$175)*100</f>
        <v>3.0760554484138823E-3</v>
      </c>
      <c r="AU99" s="5">
        <f t="shared" si="21"/>
        <v>3.0760554484138822</v>
      </c>
    </row>
    <row r="100" spans="1:47" x14ac:dyDescent="0.25">
      <c r="A100" s="1" t="s">
        <v>166</v>
      </c>
      <c r="B100" s="1" t="s">
        <v>167</v>
      </c>
      <c r="C100" s="1" t="s">
        <v>128</v>
      </c>
      <c r="D100" s="1" t="s">
        <v>165</v>
      </c>
      <c r="E100" s="1" t="s">
        <v>114</v>
      </c>
      <c r="F100" s="1" t="s">
        <v>168</v>
      </c>
      <c r="G100" s="1" t="s">
        <v>63</v>
      </c>
      <c r="H100" s="1" t="s">
        <v>64</v>
      </c>
      <c r="I100" s="2">
        <v>80</v>
      </c>
      <c r="J100" s="2">
        <v>40.14</v>
      </c>
      <c r="K100" s="2">
        <f t="shared" si="23"/>
        <v>40</v>
      </c>
      <c r="L100" s="2">
        <f t="shared" si="24"/>
        <v>0</v>
      </c>
      <c r="N100" s="4">
        <v>14.33</v>
      </c>
      <c r="O100" s="5">
        <v>28788.97</v>
      </c>
      <c r="P100" s="6">
        <v>25.67</v>
      </c>
      <c r="Q100" s="5">
        <v>42304.160000000003</v>
      </c>
      <c r="AL100" s="5" t="str">
        <f t="shared" si="25"/>
        <v/>
      </c>
      <c r="AN100" s="5" t="str">
        <f t="shared" si="26"/>
        <v/>
      </c>
      <c r="AP100" s="5" t="str">
        <f t="shared" si="27"/>
        <v/>
      </c>
      <c r="AS100" s="5">
        <f t="shared" si="22"/>
        <v>71093.13</v>
      </c>
      <c r="AT100" s="11">
        <f t="shared" si="28"/>
        <v>1.7329931839392698</v>
      </c>
      <c r="AU100" s="5">
        <f t="shared" si="21"/>
        <v>1732.9931839392698</v>
      </c>
    </row>
    <row r="101" spans="1:47" x14ac:dyDescent="0.25">
      <c r="A101" s="1" t="s">
        <v>166</v>
      </c>
      <c r="B101" s="1" t="s">
        <v>167</v>
      </c>
      <c r="C101" s="1" t="s">
        <v>128</v>
      </c>
      <c r="D101" s="1" t="s">
        <v>165</v>
      </c>
      <c r="E101" s="1" t="s">
        <v>116</v>
      </c>
      <c r="F101" s="1" t="s">
        <v>168</v>
      </c>
      <c r="G101" s="1" t="s">
        <v>63</v>
      </c>
      <c r="H101" s="1" t="s">
        <v>64</v>
      </c>
      <c r="I101" s="2">
        <v>80</v>
      </c>
      <c r="J101" s="2">
        <v>38.94</v>
      </c>
      <c r="K101" s="2">
        <f t="shared" si="23"/>
        <v>38.93</v>
      </c>
      <c r="L101" s="2">
        <f t="shared" si="24"/>
        <v>0</v>
      </c>
      <c r="N101" s="4">
        <v>16.62</v>
      </c>
      <c r="O101" s="5">
        <v>33389.58</v>
      </c>
      <c r="P101" s="6">
        <v>18.84</v>
      </c>
      <c r="Q101" s="5">
        <v>31048.32</v>
      </c>
      <c r="R101" s="7">
        <v>3.47</v>
      </c>
      <c r="S101" s="5">
        <v>2635.4650000000001</v>
      </c>
      <c r="AL101" s="5" t="str">
        <f t="shared" si="25"/>
        <v/>
      </c>
      <c r="AN101" s="5" t="str">
        <f t="shared" si="26"/>
        <v/>
      </c>
      <c r="AP101" s="5" t="str">
        <f t="shared" si="27"/>
        <v/>
      </c>
      <c r="AS101" s="5">
        <f t="shared" si="22"/>
        <v>67073.365000000005</v>
      </c>
      <c r="AT101" s="11">
        <f t="shared" si="28"/>
        <v>1.6350058629978843</v>
      </c>
      <c r="AU101" s="5">
        <f t="shared" si="21"/>
        <v>1635.0058629978844</v>
      </c>
    </row>
    <row r="102" spans="1:47" x14ac:dyDescent="0.25">
      <c r="A102" s="1" t="s">
        <v>169</v>
      </c>
      <c r="B102" s="1" t="s">
        <v>167</v>
      </c>
      <c r="C102" s="1" t="s">
        <v>128</v>
      </c>
      <c r="D102" s="1" t="s">
        <v>165</v>
      </c>
      <c r="E102" s="1" t="s">
        <v>132</v>
      </c>
      <c r="F102" s="1" t="s">
        <v>168</v>
      </c>
      <c r="G102" s="1" t="s">
        <v>63</v>
      </c>
      <c r="H102" s="1" t="s">
        <v>64</v>
      </c>
      <c r="I102" s="2">
        <v>80</v>
      </c>
      <c r="J102" s="2">
        <v>37.869999999999997</v>
      </c>
      <c r="K102" s="2">
        <f t="shared" si="23"/>
        <v>37.879999999999995</v>
      </c>
      <c r="L102" s="2">
        <f t="shared" si="24"/>
        <v>0</v>
      </c>
      <c r="N102" s="4">
        <v>9.36</v>
      </c>
      <c r="O102" s="5">
        <v>18804.240000000002</v>
      </c>
      <c r="P102" s="6">
        <v>23.66</v>
      </c>
      <c r="Q102" s="5">
        <v>38991.68</v>
      </c>
      <c r="R102" s="7">
        <v>4.8600000000000003</v>
      </c>
      <c r="S102" s="5">
        <v>3691.17</v>
      </c>
      <c r="AL102" s="5" t="str">
        <f t="shared" si="25"/>
        <v/>
      </c>
      <c r="AN102" s="5" t="str">
        <f t="shared" si="26"/>
        <v/>
      </c>
      <c r="AP102" s="5" t="str">
        <f t="shared" si="27"/>
        <v/>
      </c>
      <c r="AS102" s="5">
        <f t="shared" si="22"/>
        <v>61487.09</v>
      </c>
      <c r="AT102" s="11">
        <f t="shared" si="28"/>
        <v>1.498832698324865</v>
      </c>
      <c r="AU102" s="5">
        <f t="shared" si="21"/>
        <v>1498.8326983248651</v>
      </c>
    </row>
    <row r="103" spans="1:47" x14ac:dyDescent="0.25">
      <c r="A103" s="1" t="s">
        <v>169</v>
      </c>
      <c r="B103" s="1" t="s">
        <v>167</v>
      </c>
      <c r="C103" s="1" t="s">
        <v>128</v>
      </c>
      <c r="D103" s="1" t="s">
        <v>165</v>
      </c>
      <c r="E103" s="1" t="s">
        <v>118</v>
      </c>
      <c r="F103" s="1" t="s">
        <v>168</v>
      </c>
      <c r="G103" s="1" t="s">
        <v>63</v>
      </c>
      <c r="H103" s="1" t="s">
        <v>64</v>
      </c>
      <c r="I103" s="2">
        <v>80</v>
      </c>
      <c r="J103" s="2">
        <v>39.18</v>
      </c>
      <c r="K103" s="2">
        <f t="shared" si="23"/>
        <v>39.18</v>
      </c>
      <c r="L103" s="2">
        <f t="shared" si="24"/>
        <v>0</v>
      </c>
      <c r="P103" s="6">
        <v>10.06</v>
      </c>
      <c r="Q103" s="5">
        <v>16578.88</v>
      </c>
      <c r="R103" s="7">
        <v>16.010000000000002</v>
      </c>
      <c r="S103" s="5">
        <v>12159.594999999999</v>
      </c>
      <c r="T103" s="8">
        <v>2.35</v>
      </c>
      <c r="U103" s="5">
        <v>535.80000000000007</v>
      </c>
      <c r="Z103" s="9">
        <v>4.12</v>
      </c>
      <c r="AA103" s="5">
        <v>374.92</v>
      </c>
      <c r="AB103" s="10">
        <v>6.6400000000000006</v>
      </c>
      <c r="AC103" s="5">
        <v>544.48</v>
      </c>
      <c r="AL103" s="5" t="str">
        <f t="shared" si="25"/>
        <v/>
      </c>
      <c r="AN103" s="5" t="str">
        <f t="shared" si="26"/>
        <v/>
      </c>
      <c r="AP103" s="5" t="str">
        <f t="shared" si="27"/>
        <v/>
      </c>
      <c r="AS103" s="5">
        <f t="shared" si="22"/>
        <v>30193.674999999996</v>
      </c>
      <c r="AT103" s="11">
        <f t="shared" si="28"/>
        <v>0.73601250884688185</v>
      </c>
      <c r="AU103" s="5">
        <f t="shared" si="21"/>
        <v>736.01250884688181</v>
      </c>
    </row>
    <row r="104" spans="1:47" x14ac:dyDescent="0.25">
      <c r="A104" s="1" t="s">
        <v>169</v>
      </c>
      <c r="B104" s="1" t="s">
        <v>167</v>
      </c>
      <c r="C104" s="1" t="s">
        <v>128</v>
      </c>
      <c r="D104" s="1" t="s">
        <v>165</v>
      </c>
      <c r="E104" s="1" t="s">
        <v>123</v>
      </c>
      <c r="F104" s="1" t="s">
        <v>168</v>
      </c>
      <c r="G104" s="1" t="s">
        <v>63</v>
      </c>
      <c r="H104" s="1" t="s">
        <v>64</v>
      </c>
      <c r="I104" s="2">
        <v>80</v>
      </c>
      <c r="J104" s="2">
        <v>0.06</v>
      </c>
      <c r="K104" s="2">
        <f t="shared" si="23"/>
        <v>7.0000000000000007E-2</v>
      </c>
      <c r="L104" s="2">
        <f t="shared" si="24"/>
        <v>0</v>
      </c>
      <c r="P104" s="6">
        <v>0.02</v>
      </c>
      <c r="Q104" s="5">
        <v>32.96</v>
      </c>
      <c r="R104" s="7">
        <v>0.02</v>
      </c>
      <c r="S104" s="5">
        <v>15.19</v>
      </c>
      <c r="Z104" s="9">
        <v>0.01</v>
      </c>
      <c r="AA104" s="5">
        <v>0.91</v>
      </c>
      <c r="AB104" s="10">
        <v>0.02</v>
      </c>
      <c r="AC104" s="5">
        <v>1.64</v>
      </c>
      <c r="AL104" s="5" t="str">
        <f t="shared" si="25"/>
        <v/>
      </c>
      <c r="AN104" s="5" t="str">
        <f t="shared" si="26"/>
        <v/>
      </c>
      <c r="AP104" s="5" t="str">
        <f t="shared" si="27"/>
        <v/>
      </c>
      <c r="AS104" s="5">
        <f t="shared" si="22"/>
        <v>50.699999999999996</v>
      </c>
      <c r="AT104" s="11">
        <f t="shared" si="28"/>
        <v>1.2358824885853382E-3</v>
      </c>
      <c r="AU104" s="5">
        <f t="shared" si="21"/>
        <v>1.2358824885853381</v>
      </c>
    </row>
    <row r="105" spans="1:47" x14ac:dyDescent="0.25">
      <c r="A105" s="1" t="s">
        <v>170</v>
      </c>
      <c r="B105" s="1" t="s">
        <v>154</v>
      </c>
      <c r="C105" s="1" t="s">
        <v>155</v>
      </c>
      <c r="D105" s="1" t="s">
        <v>156</v>
      </c>
      <c r="E105" s="1" t="s">
        <v>123</v>
      </c>
      <c r="F105" s="1" t="s">
        <v>168</v>
      </c>
      <c r="G105" s="1" t="s">
        <v>63</v>
      </c>
      <c r="H105" s="1" t="s">
        <v>64</v>
      </c>
      <c r="I105" s="2">
        <v>66.230003356933594</v>
      </c>
      <c r="J105" s="2">
        <v>25.38</v>
      </c>
      <c r="K105" s="2">
        <f t="shared" si="23"/>
        <v>25.37</v>
      </c>
      <c r="L105" s="2">
        <f t="shared" si="24"/>
        <v>0</v>
      </c>
      <c r="N105" s="4">
        <v>0.28999999999999998</v>
      </c>
      <c r="O105" s="5">
        <v>582.61</v>
      </c>
      <c r="P105" s="6">
        <v>19.39</v>
      </c>
      <c r="Q105" s="5">
        <v>31954.720000000001</v>
      </c>
      <c r="R105" s="7">
        <v>5.14</v>
      </c>
      <c r="S105" s="5">
        <v>3903.83</v>
      </c>
      <c r="Z105" s="9">
        <v>0.46</v>
      </c>
      <c r="AA105" s="5">
        <v>41.859999999999992</v>
      </c>
      <c r="AB105" s="10">
        <v>0.09</v>
      </c>
      <c r="AC105" s="5">
        <v>7.3800000000000008</v>
      </c>
      <c r="AL105" s="5" t="str">
        <f t="shared" si="25"/>
        <v/>
      </c>
      <c r="AN105" s="5" t="str">
        <f t="shared" si="26"/>
        <v/>
      </c>
      <c r="AP105" s="5" t="str">
        <f t="shared" si="27"/>
        <v/>
      </c>
      <c r="AS105" s="5">
        <f t="shared" si="22"/>
        <v>36490.400000000001</v>
      </c>
      <c r="AT105" s="11">
        <f t="shared" si="28"/>
        <v>0.88950387300738509</v>
      </c>
      <c r="AU105" s="5">
        <f t="shared" si="21"/>
        <v>889.5038730073851</v>
      </c>
    </row>
    <row r="106" spans="1:47" x14ac:dyDescent="0.25">
      <c r="A106" s="1" t="s">
        <v>170</v>
      </c>
      <c r="B106" s="1" t="s">
        <v>154</v>
      </c>
      <c r="C106" s="1" t="s">
        <v>155</v>
      </c>
      <c r="D106" s="1" t="s">
        <v>156</v>
      </c>
      <c r="E106" s="1" t="s">
        <v>124</v>
      </c>
      <c r="F106" s="1" t="s">
        <v>168</v>
      </c>
      <c r="G106" s="1" t="s">
        <v>63</v>
      </c>
      <c r="H106" s="1" t="s">
        <v>64</v>
      </c>
      <c r="I106" s="2">
        <v>66.230003356933594</v>
      </c>
      <c r="J106" s="2">
        <v>38.909999999999997</v>
      </c>
      <c r="K106" s="2">
        <f t="shared" si="23"/>
        <v>38.909999999999997</v>
      </c>
      <c r="L106" s="2">
        <f t="shared" si="24"/>
        <v>0</v>
      </c>
      <c r="N106" s="4">
        <v>0.05</v>
      </c>
      <c r="O106" s="5">
        <v>100.45</v>
      </c>
      <c r="P106" s="6">
        <v>38.86</v>
      </c>
      <c r="Q106" s="5">
        <v>64041.279999999999</v>
      </c>
      <c r="AL106" s="5" t="str">
        <f t="shared" si="25"/>
        <v/>
      </c>
      <c r="AN106" s="5" t="str">
        <f t="shared" si="26"/>
        <v/>
      </c>
      <c r="AP106" s="5" t="str">
        <f t="shared" si="27"/>
        <v/>
      </c>
      <c r="AS106" s="5">
        <f t="shared" si="22"/>
        <v>64141.729999999996</v>
      </c>
      <c r="AT106" s="11">
        <f t="shared" si="28"/>
        <v>1.5635432129106281</v>
      </c>
      <c r="AU106" s="5">
        <f t="shared" si="21"/>
        <v>1563.5432129106282</v>
      </c>
    </row>
    <row r="107" spans="1:47" x14ac:dyDescent="0.25">
      <c r="A107" s="1" t="s">
        <v>171</v>
      </c>
      <c r="B107" s="1" t="s">
        <v>172</v>
      </c>
      <c r="C107" s="1" t="s">
        <v>101</v>
      </c>
      <c r="D107" s="1" t="s">
        <v>111</v>
      </c>
      <c r="E107" s="1" t="s">
        <v>123</v>
      </c>
      <c r="F107" s="1" t="s">
        <v>168</v>
      </c>
      <c r="G107" s="1" t="s">
        <v>63</v>
      </c>
      <c r="H107" s="1" t="s">
        <v>64</v>
      </c>
      <c r="I107" s="2">
        <v>13.77000045776367</v>
      </c>
      <c r="J107" s="2">
        <v>13.11</v>
      </c>
      <c r="K107" s="2">
        <f t="shared" si="23"/>
        <v>13.100000000000001</v>
      </c>
      <c r="L107" s="2">
        <f t="shared" si="24"/>
        <v>0</v>
      </c>
      <c r="P107" s="6">
        <v>2.4</v>
      </c>
      <c r="Q107" s="5">
        <v>3955.2</v>
      </c>
      <c r="Z107" s="9">
        <v>4.51</v>
      </c>
      <c r="AA107" s="5">
        <v>410.41</v>
      </c>
      <c r="AB107" s="10">
        <v>6.19</v>
      </c>
      <c r="AC107" s="5">
        <v>507.58</v>
      </c>
      <c r="AL107" s="5" t="str">
        <f t="shared" si="25"/>
        <v/>
      </c>
      <c r="AN107" s="5" t="str">
        <f t="shared" si="26"/>
        <v/>
      </c>
      <c r="AP107" s="5" t="str">
        <f t="shared" si="27"/>
        <v/>
      </c>
      <c r="AS107" s="5">
        <f t="shared" si="22"/>
        <v>4873.1899999999996</v>
      </c>
      <c r="AT107" s="11">
        <f t="shared" si="28"/>
        <v>0.11879073342306082</v>
      </c>
      <c r="AU107" s="5">
        <f t="shared" si="21"/>
        <v>118.79073342306083</v>
      </c>
    </row>
    <row r="108" spans="1:47" x14ac:dyDescent="0.25">
      <c r="A108" s="1" t="s">
        <v>173</v>
      </c>
      <c r="B108" s="1" t="s">
        <v>172</v>
      </c>
      <c r="C108" s="1" t="s">
        <v>101</v>
      </c>
      <c r="D108" s="1" t="s">
        <v>111</v>
      </c>
      <c r="E108" s="1" t="s">
        <v>123</v>
      </c>
      <c r="F108" s="1" t="s">
        <v>168</v>
      </c>
      <c r="G108" s="1" t="s">
        <v>63</v>
      </c>
      <c r="H108" s="1" t="s">
        <v>64</v>
      </c>
      <c r="I108" s="2">
        <v>80</v>
      </c>
      <c r="J108" s="2">
        <v>0.08</v>
      </c>
      <c r="K108" s="2">
        <f t="shared" si="23"/>
        <v>0.08</v>
      </c>
      <c r="L108" s="2">
        <f t="shared" si="24"/>
        <v>0</v>
      </c>
      <c r="P108" s="6">
        <v>0.08</v>
      </c>
      <c r="Q108" s="5">
        <v>131.84</v>
      </c>
      <c r="AL108" s="5" t="str">
        <f t="shared" si="25"/>
        <v/>
      </c>
      <c r="AN108" s="5" t="str">
        <f t="shared" si="26"/>
        <v/>
      </c>
      <c r="AP108" s="5" t="str">
        <f t="shared" si="27"/>
        <v/>
      </c>
      <c r="AS108" s="5">
        <f t="shared" si="22"/>
        <v>131.84</v>
      </c>
      <c r="AT108" s="11">
        <f t="shared" si="28"/>
        <v>3.213781997930789E-3</v>
      </c>
      <c r="AU108" s="5">
        <f t="shared" si="21"/>
        <v>3.2137819979307891</v>
      </c>
    </row>
    <row r="109" spans="1:47" x14ac:dyDescent="0.25">
      <c r="A109" s="1" t="s">
        <v>173</v>
      </c>
      <c r="B109" s="1" t="s">
        <v>172</v>
      </c>
      <c r="C109" s="1" t="s">
        <v>101</v>
      </c>
      <c r="D109" s="1" t="s">
        <v>111</v>
      </c>
      <c r="E109" s="1" t="s">
        <v>124</v>
      </c>
      <c r="F109" s="1" t="s">
        <v>168</v>
      </c>
      <c r="G109" s="1" t="s">
        <v>63</v>
      </c>
      <c r="H109" s="1" t="s">
        <v>64</v>
      </c>
      <c r="I109" s="2">
        <v>80</v>
      </c>
      <c r="J109" s="2">
        <v>0.08</v>
      </c>
      <c r="K109" s="2">
        <f t="shared" si="23"/>
        <v>0.08</v>
      </c>
      <c r="L109" s="2">
        <f t="shared" si="24"/>
        <v>0</v>
      </c>
      <c r="P109" s="6">
        <v>0.08</v>
      </c>
      <c r="Q109" s="5">
        <v>131.84</v>
      </c>
      <c r="AL109" s="5" t="str">
        <f t="shared" si="25"/>
        <v/>
      </c>
      <c r="AN109" s="5" t="str">
        <f t="shared" si="26"/>
        <v/>
      </c>
      <c r="AP109" s="5" t="str">
        <f t="shared" si="27"/>
        <v/>
      </c>
      <c r="AS109" s="5">
        <f t="shared" si="22"/>
        <v>131.84</v>
      </c>
      <c r="AT109" s="11">
        <f t="shared" si="28"/>
        <v>3.213781997930789E-3</v>
      </c>
      <c r="AU109" s="5">
        <f t="shared" si="21"/>
        <v>3.2137819979307891</v>
      </c>
    </row>
    <row r="110" spans="1:47" x14ac:dyDescent="0.25">
      <c r="A110" s="1" t="s">
        <v>173</v>
      </c>
      <c r="B110" s="1" t="s">
        <v>172</v>
      </c>
      <c r="C110" s="1" t="s">
        <v>101</v>
      </c>
      <c r="D110" s="1" t="s">
        <v>111</v>
      </c>
      <c r="E110" s="1" t="s">
        <v>125</v>
      </c>
      <c r="F110" s="1" t="s">
        <v>168</v>
      </c>
      <c r="G110" s="1" t="s">
        <v>63</v>
      </c>
      <c r="H110" s="1" t="s">
        <v>64</v>
      </c>
      <c r="I110" s="2">
        <v>80</v>
      </c>
      <c r="J110" s="2">
        <v>39.94</v>
      </c>
      <c r="K110" s="2">
        <f t="shared" si="23"/>
        <v>39.94</v>
      </c>
      <c r="L110" s="2">
        <f t="shared" si="24"/>
        <v>0</v>
      </c>
      <c r="N110" s="4">
        <v>8.48</v>
      </c>
      <c r="O110" s="5">
        <v>17036.32</v>
      </c>
      <c r="P110" s="6">
        <v>31.46</v>
      </c>
      <c r="Q110" s="5">
        <v>54783.64</v>
      </c>
      <c r="AL110" s="5" t="str">
        <f t="shared" si="25"/>
        <v/>
      </c>
      <c r="AN110" s="5" t="str">
        <f t="shared" si="26"/>
        <v/>
      </c>
      <c r="AP110" s="5" t="str">
        <f t="shared" si="27"/>
        <v/>
      </c>
      <c r="AS110" s="5">
        <f t="shared" si="22"/>
        <v>71819.959999999992</v>
      </c>
      <c r="AT110" s="11">
        <f t="shared" si="28"/>
        <v>1.7507106685384504</v>
      </c>
      <c r="AU110" s="5">
        <f t="shared" si="21"/>
        <v>1750.7106685384504</v>
      </c>
    </row>
    <row r="111" spans="1:47" x14ac:dyDescent="0.25">
      <c r="A111" s="1" t="s">
        <v>173</v>
      </c>
      <c r="B111" s="1" t="s">
        <v>172</v>
      </c>
      <c r="C111" s="1" t="s">
        <v>101</v>
      </c>
      <c r="D111" s="1" t="s">
        <v>111</v>
      </c>
      <c r="E111" s="1" t="s">
        <v>119</v>
      </c>
      <c r="F111" s="1" t="s">
        <v>168</v>
      </c>
      <c r="G111" s="1" t="s">
        <v>63</v>
      </c>
      <c r="H111" s="1" t="s">
        <v>64</v>
      </c>
      <c r="I111" s="2">
        <v>80</v>
      </c>
      <c r="J111" s="2">
        <v>39.5</v>
      </c>
      <c r="K111" s="2">
        <f t="shared" si="23"/>
        <v>39.510000000000005</v>
      </c>
      <c r="L111" s="2">
        <f t="shared" si="24"/>
        <v>0</v>
      </c>
      <c r="N111" s="4">
        <v>24.94</v>
      </c>
      <c r="O111" s="5">
        <v>50104.46</v>
      </c>
      <c r="P111" s="6">
        <v>14.57</v>
      </c>
      <c r="Q111" s="5">
        <v>24011.360000000001</v>
      </c>
      <c r="AL111" s="5" t="str">
        <f t="shared" si="25"/>
        <v/>
      </c>
      <c r="AN111" s="5" t="str">
        <f t="shared" si="26"/>
        <v/>
      </c>
      <c r="AP111" s="5" t="str">
        <f t="shared" si="27"/>
        <v/>
      </c>
      <c r="AS111" s="5">
        <f t="shared" si="22"/>
        <v>74115.820000000007</v>
      </c>
      <c r="AT111" s="11">
        <f t="shared" si="28"/>
        <v>1.806675425347988</v>
      </c>
      <c r="AU111" s="5">
        <f t="shared" si="21"/>
        <v>1806.675425347988</v>
      </c>
    </row>
    <row r="112" spans="1:47" x14ac:dyDescent="0.25">
      <c r="A112" s="1" t="s">
        <v>174</v>
      </c>
      <c r="B112" s="1" t="s">
        <v>172</v>
      </c>
      <c r="C112" s="1" t="s">
        <v>101</v>
      </c>
      <c r="D112" s="1" t="s">
        <v>111</v>
      </c>
      <c r="E112" s="1" t="s">
        <v>114</v>
      </c>
      <c r="F112" s="1" t="s">
        <v>168</v>
      </c>
      <c r="G112" s="1" t="s">
        <v>63</v>
      </c>
      <c r="H112" s="1" t="s">
        <v>64</v>
      </c>
      <c r="I112" s="2">
        <v>80</v>
      </c>
      <c r="J112" s="2">
        <v>0.09</v>
      </c>
      <c r="K112" s="2">
        <f t="shared" si="23"/>
        <v>0.09</v>
      </c>
      <c r="L112" s="2">
        <f t="shared" si="24"/>
        <v>0</v>
      </c>
      <c r="P112" s="6">
        <v>0.09</v>
      </c>
      <c r="Q112" s="5">
        <v>148.32</v>
      </c>
      <c r="AL112" s="5" t="str">
        <f t="shared" si="25"/>
        <v/>
      </c>
      <c r="AN112" s="5" t="str">
        <f t="shared" si="26"/>
        <v/>
      </c>
      <c r="AP112" s="5" t="str">
        <f t="shared" si="27"/>
        <v/>
      </c>
      <c r="AS112" s="5">
        <f t="shared" si="22"/>
        <v>148.32</v>
      </c>
      <c r="AT112" s="11">
        <f t="shared" si="28"/>
        <v>3.6155047476721376E-3</v>
      </c>
      <c r="AU112" s="5">
        <f t="shared" si="21"/>
        <v>3.6155047476721376</v>
      </c>
    </row>
    <row r="113" spans="1:47" x14ac:dyDescent="0.25">
      <c r="A113" s="1" t="s">
        <v>174</v>
      </c>
      <c r="B113" s="1" t="s">
        <v>172</v>
      </c>
      <c r="C113" s="1" t="s">
        <v>101</v>
      </c>
      <c r="D113" s="1" t="s">
        <v>111</v>
      </c>
      <c r="E113" s="1" t="s">
        <v>116</v>
      </c>
      <c r="F113" s="1" t="s">
        <v>168</v>
      </c>
      <c r="G113" s="1" t="s">
        <v>63</v>
      </c>
      <c r="H113" s="1" t="s">
        <v>64</v>
      </c>
      <c r="I113" s="2">
        <v>80</v>
      </c>
      <c r="J113" s="2">
        <v>0.08</v>
      </c>
      <c r="K113" s="2">
        <f t="shared" si="23"/>
        <v>0.08</v>
      </c>
      <c r="L113" s="2">
        <f t="shared" si="24"/>
        <v>0</v>
      </c>
      <c r="P113" s="6">
        <v>0.06</v>
      </c>
      <c r="Q113" s="5">
        <v>98.88000000000001</v>
      </c>
      <c r="R113" s="7">
        <v>0.02</v>
      </c>
      <c r="S113" s="5">
        <v>15.19</v>
      </c>
      <c r="AL113" s="5" t="str">
        <f t="shared" si="25"/>
        <v/>
      </c>
      <c r="AN113" s="5" t="str">
        <f t="shared" si="26"/>
        <v/>
      </c>
      <c r="AP113" s="5" t="str">
        <f t="shared" si="27"/>
        <v/>
      </c>
      <c r="AS113" s="5">
        <f t="shared" si="22"/>
        <v>114.07000000000001</v>
      </c>
      <c r="AT113" s="11">
        <f t="shared" si="28"/>
        <v>2.7806137174147838E-3</v>
      </c>
      <c r="AU113" s="5">
        <f t="shared" si="21"/>
        <v>2.7806137174147838</v>
      </c>
    </row>
    <row r="114" spans="1:47" x14ac:dyDescent="0.25">
      <c r="A114" s="1" t="s">
        <v>174</v>
      </c>
      <c r="B114" s="1" t="s">
        <v>172</v>
      </c>
      <c r="C114" s="1" t="s">
        <v>101</v>
      </c>
      <c r="D114" s="1" t="s">
        <v>111</v>
      </c>
      <c r="E114" s="1" t="s">
        <v>109</v>
      </c>
      <c r="F114" s="1" t="s">
        <v>168</v>
      </c>
      <c r="G114" s="1" t="s">
        <v>63</v>
      </c>
      <c r="H114" s="1" t="s">
        <v>64</v>
      </c>
      <c r="I114" s="2">
        <v>80</v>
      </c>
      <c r="J114" s="2">
        <v>38.74</v>
      </c>
      <c r="K114" s="2">
        <f t="shared" si="23"/>
        <v>38.74</v>
      </c>
      <c r="L114" s="2">
        <f t="shared" si="24"/>
        <v>0</v>
      </c>
      <c r="N114" s="4">
        <v>0.01</v>
      </c>
      <c r="O114" s="5">
        <v>35.157499999999999</v>
      </c>
      <c r="P114" s="6">
        <v>20.37</v>
      </c>
      <c r="Q114" s="5">
        <v>45212.88</v>
      </c>
      <c r="R114" s="7">
        <v>18.329999999999998</v>
      </c>
      <c r="S114" s="5">
        <v>21526.12875</v>
      </c>
      <c r="T114" s="8">
        <v>0.03</v>
      </c>
      <c r="U114" s="5">
        <v>11.97</v>
      </c>
      <c r="AL114" s="5" t="str">
        <f t="shared" si="25"/>
        <v/>
      </c>
      <c r="AN114" s="5" t="str">
        <f t="shared" si="26"/>
        <v/>
      </c>
      <c r="AP114" s="5" t="str">
        <f t="shared" si="27"/>
        <v/>
      </c>
      <c r="AS114" s="5">
        <f t="shared" si="22"/>
        <v>66786.136249999996</v>
      </c>
      <c r="AT114" s="11">
        <f t="shared" si="28"/>
        <v>1.6280042657130072</v>
      </c>
      <c r="AU114" s="5">
        <f t="shared" si="21"/>
        <v>1628.004265713007</v>
      </c>
    </row>
    <row r="115" spans="1:47" x14ac:dyDescent="0.25">
      <c r="A115" s="1" t="s">
        <v>174</v>
      </c>
      <c r="B115" s="1" t="s">
        <v>172</v>
      </c>
      <c r="C115" s="1" t="s">
        <v>101</v>
      </c>
      <c r="D115" s="1" t="s">
        <v>111</v>
      </c>
      <c r="E115" s="1" t="s">
        <v>91</v>
      </c>
      <c r="F115" s="1" t="s">
        <v>168</v>
      </c>
      <c r="G115" s="1" t="s">
        <v>63</v>
      </c>
      <c r="H115" s="1" t="s">
        <v>64</v>
      </c>
      <c r="I115" s="2">
        <v>80</v>
      </c>
      <c r="J115" s="2">
        <v>39.76</v>
      </c>
      <c r="K115" s="2">
        <f t="shared" si="23"/>
        <v>39.75</v>
      </c>
      <c r="L115" s="2">
        <f t="shared" si="24"/>
        <v>0</v>
      </c>
      <c r="P115" s="6">
        <v>25.26</v>
      </c>
      <c r="Q115" s="5">
        <v>41628.480000000003</v>
      </c>
      <c r="R115" s="7">
        <v>14.49</v>
      </c>
      <c r="S115" s="5">
        <v>11722.8825</v>
      </c>
      <c r="AL115" s="5" t="str">
        <f t="shared" si="25"/>
        <v/>
      </c>
      <c r="AN115" s="5" t="str">
        <f t="shared" si="26"/>
        <v/>
      </c>
      <c r="AP115" s="5" t="str">
        <f t="shared" si="27"/>
        <v/>
      </c>
      <c r="AS115" s="5">
        <f t="shared" si="22"/>
        <v>53351.362500000003</v>
      </c>
      <c r="AT115" s="11">
        <f t="shared" si="28"/>
        <v>1.3005131095841913</v>
      </c>
      <c r="AU115" s="5">
        <f t="shared" si="21"/>
        <v>1300.5131095841914</v>
      </c>
    </row>
    <row r="116" spans="1:47" x14ac:dyDescent="0.25">
      <c r="A116" s="1" t="s">
        <v>174</v>
      </c>
      <c r="B116" s="1" t="s">
        <v>172</v>
      </c>
      <c r="C116" s="1" t="s">
        <v>101</v>
      </c>
      <c r="D116" s="1" t="s">
        <v>111</v>
      </c>
      <c r="E116" s="1" t="s">
        <v>76</v>
      </c>
      <c r="F116" s="1" t="s">
        <v>168</v>
      </c>
      <c r="G116" s="1" t="s">
        <v>63</v>
      </c>
      <c r="H116" s="1" t="s">
        <v>64</v>
      </c>
      <c r="I116" s="2">
        <v>80</v>
      </c>
      <c r="J116" s="2">
        <v>7.0000000000000007E-2</v>
      </c>
      <c r="K116" s="2">
        <f t="shared" si="23"/>
        <v>0.06</v>
      </c>
      <c r="L116" s="2">
        <f t="shared" si="24"/>
        <v>0</v>
      </c>
      <c r="P116" s="6">
        <v>0.03</v>
      </c>
      <c r="Q116" s="5">
        <v>49.44</v>
      </c>
      <c r="R116" s="7">
        <v>0.03</v>
      </c>
      <c r="S116" s="5">
        <v>22.785</v>
      </c>
      <c r="AL116" s="5" t="str">
        <f t="shared" si="25"/>
        <v/>
      </c>
      <c r="AN116" s="5" t="str">
        <f t="shared" si="26"/>
        <v/>
      </c>
      <c r="AP116" s="5" t="str">
        <f t="shared" si="27"/>
        <v/>
      </c>
      <c r="AS116" s="5">
        <f t="shared" si="22"/>
        <v>72.224999999999994</v>
      </c>
      <c r="AT116" s="11">
        <f t="shared" si="28"/>
        <v>1.7605840776740837E-3</v>
      </c>
      <c r="AU116" s="5">
        <f t="shared" si="21"/>
        <v>1.7605840776740838</v>
      </c>
    </row>
    <row r="117" spans="1:47" x14ac:dyDescent="0.25">
      <c r="A117" s="1" t="s">
        <v>175</v>
      </c>
      <c r="B117" s="1" t="s">
        <v>176</v>
      </c>
      <c r="C117" s="1" t="s">
        <v>177</v>
      </c>
      <c r="D117" s="1" t="s">
        <v>178</v>
      </c>
      <c r="E117" s="1" t="s">
        <v>109</v>
      </c>
      <c r="F117" s="1" t="s">
        <v>168</v>
      </c>
      <c r="G117" s="1" t="s">
        <v>63</v>
      </c>
      <c r="H117" s="1" t="s">
        <v>64</v>
      </c>
      <c r="I117" s="2">
        <v>80</v>
      </c>
      <c r="J117" s="2">
        <v>0.08</v>
      </c>
      <c r="K117" s="2">
        <f t="shared" si="23"/>
        <v>0.08</v>
      </c>
      <c r="L117" s="2">
        <f t="shared" si="24"/>
        <v>0</v>
      </c>
      <c r="P117" s="6">
        <v>0.03</v>
      </c>
      <c r="Q117" s="5">
        <v>74.16</v>
      </c>
      <c r="R117" s="7">
        <v>0.05</v>
      </c>
      <c r="S117" s="5">
        <v>66.456249999999997</v>
      </c>
      <c r="AL117" s="5" t="str">
        <f t="shared" si="25"/>
        <v/>
      </c>
      <c r="AN117" s="5" t="str">
        <f t="shared" si="26"/>
        <v/>
      </c>
      <c r="AP117" s="5" t="str">
        <f t="shared" si="27"/>
        <v/>
      </c>
      <c r="AS117" s="5">
        <f t="shared" si="22"/>
        <v>140.61624999999998</v>
      </c>
      <c r="AT117" s="11">
        <f t="shared" si="28"/>
        <v>3.4277152068153465E-3</v>
      </c>
      <c r="AU117" s="5">
        <f t="shared" si="21"/>
        <v>3.4277152068153462</v>
      </c>
    </row>
    <row r="118" spans="1:47" x14ac:dyDescent="0.25">
      <c r="A118" s="1" t="s">
        <v>175</v>
      </c>
      <c r="B118" s="1" t="s">
        <v>176</v>
      </c>
      <c r="C118" s="1" t="s">
        <v>177</v>
      </c>
      <c r="D118" s="1" t="s">
        <v>178</v>
      </c>
      <c r="E118" s="1" t="s">
        <v>91</v>
      </c>
      <c r="F118" s="1" t="s">
        <v>168</v>
      </c>
      <c r="G118" s="1" t="s">
        <v>63</v>
      </c>
      <c r="H118" s="1" t="s">
        <v>64</v>
      </c>
      <c r="I118" s="2">
        <v>80</v>
      </c>
      <c r="J118" s="2">
        <v>0.08</v>
      </c>
      <c r="K118" s="2">
        <f t="shared" si="23"/>
        <v>0.08</v>
      </c>
      <c r="L118" s="2">
        <f t="shared" si="24"/>
        <v>0</v>
      </c>
      <c r="R118" s="7">
        <v>0.08</v>
      </c>
      <c r="S118" s="5">
        <v>66.456250000000011</v>
      </c>
      <c r="AL118" s="5" t="str">
        <f t="shared" si="25"/>
        <v/>
      </c>
      <c r="AN118" s="5" t="str">
        <f t="shared" si="26"/>
        <v/>
      </c>
      <c r="AP118" s="5" t="str">
        <f t="shared" si="27"/>
        <v/>
      </c>
      <c r="AS118" s="5">
        <f t="shared" si="22"/>
        <v>66.456250000000011</v>
      </c>
      <c r="AT118" s="11">
        <f t="shared" si="28"/>
        <v>1.6199628329792782E-3</v>
      </c>
      <c r="AU118" s="5">
        <f t="shared" si="21"/>
        <v>1.6199628329792783</v>
      </c>
    </row>
    <row r="119" spans="1:47" x14ac:dyDescent="0.25">
      <c r="A119" s="1" t="s">
        <v>175</v>
      </c>
      <c r="B119" s="1" t="s">
        <v>176</v>
      </c>
      <c r="C119" s="1" t="s">
        <v>177</v>
      </c>
      <c r="D119" s="1" t="s">
        <v>178</v>
      </c>
      <c r="E119" s="1" t="s">
        <v>71</v>
      </c>
      <c r="F119" s="1" t="s">
        <v>168</v>
      </c>
      <c r="G119" s="1" t="s">
        <v>63</v>
      </c>
      <c r="H119" s="1" t="s">
        <v>64</v>
      </c>
      <c r="I119" s="2">
        <v>80</v>
      </c>
      <c r="J119" s="2">
        <v>38.25</v>
      </c>
      <c r="K119" s="2">
        <f t="shared" si="23"/>
        <v>14.48</v>
      </c>
      <c r="L119" s="2">
        <f t="shared" si="24"/>
        <v>0</v>
      </c>
      <c r="R119" s="7">
        <v>10.32</v>
      </c>
      <c r="S119" s="5">
        <v>8390.5762500000001</v>
      </c>
      <c r="T119" s="8">
        <v>4.16</v>
      </c>
      <c r="U119" s="5">
        <v>1577.76</v>
      </c>
      <c r="AL119" s="5" t="str">
        <f t="shared" si="25"/>
        <v/>
      </c>
      <c r="AN119" s="5" t="str">
        <f t="shared" si="26"/>
        <v/>
      </c>
      <c r="AP119" s="5" t="str">
        <f t="shared" si="27"/>
        <v/>
      </c>
      <c r="AS119" s="5">
        <f t="shared" si="22"/>
        <v>9968.3362500000003</v>
      </c>
      <c r="AT119" s="11">
        <f t="shared" si="28"/>
        <v>0.2429919568383716</v>
      </c>
      <c r="AU119" s="5">
        <f t="shared" si="21"/>
        <v>242.99195683837161</v>
      </c>
    </row>
    <row r="120" spans="1:47" x14ac:dyDescent="0.25">
      <c r="A120" s="1" t="s">
        <v>175</v>
      </c>
      <c r="B120" s="1" t="s">
        <v>176</v>
      </c>
      <c r="C120" s="1" t="s">
        <v>177</v>
      </c>
      <c r="D120" s="1" t="s">
        <v>178</v>
      </c>
      <c r="E120" s="1" t="s">
        <v>61</v>
      </c>
      <c r="F120" s="1" t="s">
        <v>179</v>
      </c>
      <c r="G120" s="1" t="s">
        <v>63</v>
      </c>
      <c r="H120" s="1" t="s">
        <v>64</v>
      </c>
      <c r="I120" s="2">
        <v>80</v>
      </c>
      <c r="J120" s="2">
        <v>36.86</v>
      </c>
      <c r="K120" s="2">
        <f t="shared" si="23"/>
        <v>36.86</v>
      </c>
      <c r="L120" s="2">
        <f t="shared" si="24"/>
        <v>0</v>
      </c>
      <c r="P120" s="6">
        <v>11.58</v>
      </c>
      <c r="Q120" s="5">
        <v>24843.599999999999</v>
      </c>
      <c r="R120" s="7">
        <v>20.07</v>
      </c>
      <c r="S120" s="5">
        <v>24596.407500000001</v>
      </c>
      <c r="T120" s="8">
        <v>5.21</v>
      </c>
      <c r="U120" s="5">
        <v>2078.79</v>
      </c>
      <c r="AL120" s="5" t="str">
        <f t="shared" si="25"/>
        <v/>
      </c>
      <c r="AN120" s="5" t="str">
        <f t="shared" si="26"/>
        <v/>
      </c>
      <c r="AP120" s="5" t="str">
        <f t="shared" si="27"/>
        <v/>
      </c>
      <c r="AS120" s="5">
        <f t="shared" si="22"/>
        <v>51518.797500000001</v>
      </c>
      <c r="AT120" s="11">
        <f t="shared" si="28"/>
        <v>1.2558418079531382</v>
      </c>
      <c r="AU120" s="5">
        <f t="shared" si="21"/>
        <v>1255.8418079531382</v>
      </c>
    </row>
    <row r="121" spans="1:47" x14ac:dyDescent="0.25">
      <c r="A121" s="1" t="s">
        <v>180</v>
      </c>
      <c r="B121" s="1" t="s">
        <v>181</v>
      </c>
      <c r="C121" s="1" t="s">
        <v>148</v>
      </c>
      <c r="D121" s="1" t="s">
        <v>68</v>
      </c>
      <c r="E121" s="1" t="s">
        <v>125</v>
      </c>
      <c r="F121" s="1" t="s">
        <v>168</v>
      </c>
      <c r="G121" s="1" t="s">
        <v>63</v>
      </c>
      <c r="H121" s="1" t="s">
        <v>64</v>
      </c>
      <c r="I121" s="2">
        <v>151</v>
      </c>
      <c r="J121" s="2">
        <v>0.08</v>
      </c>
      <c r="K121" s="2">
        <f t="shared" si="23"/>
        <v>0.09</v>
      </c>
      <c r="L121" s="2">
        <f t="shared" si="24"/>
        <v>0</v>
      </c>
      <c r="N121" s="4">
        <v>0.03</v>
      </c>
      <c r="O121" s="5">
        <v>60.27</v>
      </c>
      <c r="P121" s="6">
        <v>0.06</v>
      </c>
      <c r="Q121" s="5">
        <v>123.6</v>
      </c>
      <c r="AL121" s="5" t="str">
        <f t="shared" si="25"/>
        <v/>
      </c>
      <c r="AN121" s="5" t="str">
        <f t="shared" si="26"/>
        <v/>
      </c>
      <c r="AP121" s="5" t="str">
        <f t="shared" si="27"/>
        <v/>
      </c>
      <c r="AS121" s="5">
        <f t="shared" si="22"/>
        <v>183.87</v>
      </c>
      <c r="AT121" s="11">
        <f t="shared" si="28"/>
        <v>4.4820850725086027E-3</v>
      </c>
      <c r="AU121" s="5">
        <f t="shared" si="21"/>
        <v>4.4820850725086023</v>
      </c>
    </row>
    <row r="122" spans="1:47" x14ac:dyDescent="0.25">
      <c r="A122" s="1" t="s">
        <v>180</v>
      </c>
      <c r="B122" s="1" t="s">
        <v>181</v>
      </c>
      <c r="C122" s="1" t="s">
        <v>148</v>
      </c>
      <c r="D122" s="1" t="s">
        <v>68</v>
      </c>
      <c r="E122" s="1" t="s">
        <v>119</v>
      </c>
      <c r="F122" s="1" t="s">
        <v>168</v>
      </c>
      <c r="G122" s="1" t="s">
        <v>63</v>
      </c>
      <c r="H122" s="1" t="s">
        <v>64</v>
      </c>
      <c r="I122" s="2">
        <v>151</v>
      </c>
      <c r="J122" s="2">
        <v>0.08</v>
      </c>
      <c r="K122" s="2">
        <f t="shared" si="23"/>
        <v>9.0000000000000011E-2</v>
      </c>
      <c r="L122" s="2">
        <f t="shared" si="24"/>
        <v>0</v>
      </c>
      <c r="N122" s="4">
        <v>0.02</v>
      </c>
      <c r="O122" s="5">
        <v>40.18</v>
      </c>
      <c r="P122" s="6">
        <v>7.0000000000000007E-2</v>
      </c>
      <c r="Q122" s="5">
        <v>115.36</v>
      </c>
      <c r="AL122" s="5" t="str">
        <f t="shared" si="25"/>
        <v/>
      </c>
      <c r="AN122" s="5" t="str">
        <f t="shared" si="26"/>
        <v/>
      </c>
      <c r="AP122" s="5" t="str">
        <f t="shared" si="27"/>
        <v/>
      </c>
      <c r="AS122" s="5">
        <f t="shared" si="22"/>
        <v>155.54</v>
      </c>
      <c r="AT122" s="11">
        <f t="shared" si="28"/>
        <v>3.7915022144884322E-3</v>
      </c>
      <c r="AU122" s="5">
        <f t="shared" si="21"/>
        <v>3.7915022144884318</v>
      </c>
    </row>
    <row r="123" spans="1:47" x14ac:dyDescent="0.25">
      <c r="A123" s="1" t="s">
        <v>180</v>
      </c>
      <c r="B123" s="1" t="s">
        <v>181</v>
      </c>
      <c r="C123" s="1" t="s">
        <v>148</v>
      </c>
      <c r="D123" s="1" t="s">
        <v>68</v>
      </c>
      <c r="E123" s="1" t="s">
        <v>76</v>
      </c>
      <c r="F123" s="1" t="s">
        <v>168</v>
      </c>
      <c r="G123" s="1" t="s">
        <v>63</v>
      </c>
      <c r="H123" s="1" t="s">
        <v>64</v>
      </c>
      <c r="I123" s="2">
        <v>151</v>
      </c>
      <c r="J123" s="2">
        <v>38.89</v>
      </c>
      <c r="K123" s="2">
        <f t="shared" si="23"/>
        <v>38.879999999999995</v>
      </c>
      <c r="L123" s="2">
        <f t="shared" si="24"/>
        <v>0</v>
      </c>
      <c r="N123" s="4">
        <v>2.91</v>
      </c>
      <c r="O123" s="5">
        <v>5846.1900000000014</v>
      </c>
      <c r="P123" s="6">
        <v>24.74</v>
      </c>
      <c r="Q123" s="5">
        <v>40771.519999999997</v>
      </c>
      <c r="R123" s="7">
        <v>11.23</v>
      </c>
      <c r="S123" s="5">
        <v>8529.1849999999995</v>
      </c>
      <c r="AL123" s="5" t="str">
        <f t="shared" si="25"/>
        <v/>
      </c>
      <c r="AN123" s="5" t="str">
        <f t="shared" si="26"/>
        <v/>
      </c>
      <c r="AP123" s="5" t="str">
        <f t="shared" si="27"/>
        <v/>
      </c>
      <c r="AS123" s="5">
        <f t="shared" si="22"/>
        <v>55146.894999999997</v>
      </c>
      <c r="AT123" s="11">
        <f t="shared" si="28"/>
        <v>1.3442816929063972</v>
      </c>
      <c r="AU123" s="5">
        <f t="shared" si="21"/>
        <v>1344.2816929063972</v>
      </c>
    </row>
    <row r="124" spans="1:47" x14ac:dyDescent="0.25">
      <c r="A124" s="1" t="s">
        <v>180</v>
      </c>
      <c r="B124" s="1" t="s">
        <v>181</v>
      </c>
      <c r="C124" s="1" t="s">
        <v>148</v>
      </c>
      <c r="D124" s="1" t="s">
        <v>68</v>
      </c>
      <c r="E124" s="1" t="s">
        <v>95</v>
      </c>
      <c r="F124" s="1" t="s">
        <v>168</v>
      </c>
      <c r="G124" s="1" t="s">
        <v>63</v>
      </c>
      <c r="H124" s="1" t="s">
        <v>64</v>
      </c>
      <c r="I124" s="2">
        <v>151</v>
      </c>
      <c r="J124" s="2">
        <v>35.96</v>
      </c>
      <c r="K124" s="2">
        <f t="shared" si="23"/>
        <v>35.96</v>
      </c>
      <c r="L124" s="2">
        <f t="shared" si="24"/>
        <v>0</v>
      </c>
      <c r="N124" s="4">
        <v>5.24</v>
      </c>
      <c r="O124" s="5">
        <v>10527.16</v>
      </c>
      <c r="P124" s="6">
        <v>27.43</v>
      </c>
      <c r="Q124" s="5">
        <v>45254.080000000002</v>
      </c>
      <c r="R124" s="7">
        <v>2.83</v>
      </c>
      <c r="S124" s="5">
        <v>2149.3850000000002</v>
      </c>
      <c r="AB124" s="10">
        <v>0.46</v>
      </c>
      <c r="AC124" s="5">
        <v>37.72</v>
      </c>
      <c r="AL124" s="5" t="str">
        <f t="shared" si="25"/>
        <v/>
      </c>
      <c r="AN124" s="5" t="str">
        <f t="shared" si="26"/>
        <v/>
      </c>
      <c r="AP124" s="5" t="str">
        <f t="shared" si="27"/>
        <v/>
      </c>
      <c r="AS124" s="5">
        <f t="shared" si="22"/>
        <v>57968.345000000008</v>
      </c>
      <c r="AT124" s="11">
        <f t="shared" si="28"/>
        <v>1.4130584315142696</v>
      </c>
      <c r="AU124" s="5">
        <f t="shared" si="21"/>
        <v>1413.0584315142696</v>
      </c>
    </row>
    <row r="125" spans="1:47" x14ac:dyDescent="0.25">
      <c r="A125" s="1" t="s">
        <v>180</v>
      </c>
      <c r="B125" s="1" t="s">
        <v>181</v>
      </c>
      <c r="C125" s="1" t="s">
        <v>148</v>
      </c>
      <c r="D125" s="1" t="s">
        <v>68</v>
      </c>
      <c r="E125" s="1" t="s">
        <v>69</v>
      </c>
      <c r="F125" s="1" t="s">
        <v>168</v>
      </c>
      <c r="G125" s="1" t="s">
        <v>63</v>
      </c>
      <c r="H125" s="1" t="s">
        <v>64</v>
      </c>
      <c r="I125" s="2">
        <v>151</v>
      </c>
      <c r="J125" s="2">
        <v>37.82</v>
      </c>
      <c r="K125" s="2">
        <f t="shared" si="23"/>
        <v>21.07</v>
      </c>
      <c r="L125" s="2">
        <f t="shared" si="24"/>
        <v>0</v>
      </c>
      <c r="R125" s="7">
        <v>19.559999999999999</v>
      </c>
      <c r="S125" s="5">
        <v>14855.82</v>
      </c>
      <c r="T125" s="8">
        <v>1.51</v>
      </c>
      <c r="U125" s="5">
        <v>344.28</v>
      </c>
      <c r="AL125" s="5" t="str">
        <f t="shared" si="25"/>
        <v/>
      </c>
      <c r="AN125" s="5" t="str">
        <f t="shared" si="26"/>
        <v/>
      </c>
      <c r="AP125" s="5" t="str">
        <f t="shared" si="27"/>
        <v/>
      </c>
      <c r="AS125" s="5">
        <f t="shared" si="22"/>
        <v>15200.1</v>
      </c>
      <c r="AT125" s="11">
        <f t="shared" si="28"/>
        <v>0.37052342040919134</v>
      </c>
      <c r="AU125" s="5">
        <f t="shared" si="21"/>
        <v>370.52342040919137</v>
      </c>
    </row>
    <row r="126" spans="1:47" x14ac:dyDescent="0.25">
      <c r="A126" s="1" t="s">
        <v>180</v>
      </c>
      <c r="B126" s="1" t="s">
        <v>181</v>
      </c>
      <c r="C126" s="1" t="s">
        <v>148</v>
      </c>
      <c r="D126" s="1" t="s">
        <v>68</v>
      </c>
      <c r="E126" s="1" t="s">
        <v>79</v>
      </c>
      <c r="F126" s="1" t="s">
        <v>168</v>
      </c>
      <c r="G126" s="1" t="s">
        <v>63</v>
      </c>
      <c r="H126" s="1" t="s">
        <v>64</v>
      </c>
      <c r="I126" s="2">
        <v>151</v>
      </c>
      <c r="J126" s="2">
        <v>32.43</v>
      </c>
      <c r="K126" s="2">
        <f t="shared" si="23"/>
        <v>15.08</v>
      </c>
      <c r="L126" s="2">
        <f t="shared" si="24"/>
        <v>0</v>
      </c>
      <c r="P126" s="6">
        <v>0.43</v>
      </c>
      <c r="Q126" s="5">
        <v>708.64</v>
      </c>
      <c r="R126" s="7">
        <v>14.65</v>
      </c>
      <c r="S126" s="5">
        <v>11126.674999999999</v>
      </c>
      <c r="AL126" s="5" t="str">
        <f t="shared" si="25"/>
        <v/>
      </c>
      <c r="AN126" s="5" t="str">
        <f t="shared" si="26"/>
        <v/>
      </c>
      <c r="AP126" s="5" t="str">
        <f t="shared" si="27"/>
        <v/>
      </c>
      <c r="AS126" s="5">
        <f t="shared" si="22"/>
        <v>11835.314999999999</v>
      </c>
      <c r="AT126" s="11">
        <f t="shared" si="28"/>
        <v>0.28850214113197992</v>
      </c>
      <c r="AU126" s="5">
        <f t="shared" si="21"/>
        <v>288.5021411319799</v>
      </c>
    </row>
    <row r="127" spans="1:47" x14ac:dyDescent="0.25">
      <c r="A127" s="1" t="s">
        <v>182</v>
      </c>
      <c r="B127" s="1" t="s">
        <v>183</v>
      </c>
      <c r="C127" s="1" t="s">
        <v>184</v>
      </c>
      <c r="D127" s="1" t="s">
        <v>68</v>
      </c>
      <c r="E127" s="1" t="s">
        <v>95</v>
      </c>
      <c r="F127" s="1" t="s">
        <v>168</v>
      </c>
      <c r="G127" s="1" t="s">
        <v>63</v>
      </c>
      <c r="H127" s="1" t="s">
        <v>64</v>
      </c>
      <c r="I127" s="2">
        <v>9</v>
      </c>
      <c r="J127" s="2">
        <v>2.68</v>
      </c>
      <c r="K127" s="2">
        <f t="shared" si="23"/>
        <v>2.6799999999999997</v>
      </c>
      <c r="L127" s="2">
        <f t="shared" si="24"/>
        <v>0</v>
      </c>
      <c r="P127" s="6">
        <v>0.24</v>
      </c>
      <c r="Q127" s="5">
        <v>395.52</v>
      </c>
      <c r="R127" s="7">
        <v>1.3</v>
      </c>
      <c r="S127" s="5">
        <v>987.35</v>
      </c>
      <c r="AB127" s="10">
        <v>1.1399999999999999</v>
      </c>
      <c r="AC127" s="5">
        <v>93.47999999999999</v>
      </c>
      <c r="AL127" s="5" t="str">
        <f t="shared" si="25"/>
        <v/>
      </c>
      <c r="AN127" s="5" t="str">
        <f t="shared" si="26"/>
        <v/>
      </c>
      <c r="AP127" s="5" t="str">
        <f t="shared" si="27"/>
        <v/>
      </c>
      <c r="AS127" s="5">
        <f t="shared" si="22"/>
        <v>1476.35</v>
      </c>
      <c r="AT127" s="11">
        <f t="shared" si="28"/>
        <v>3.5988069270669901E-2</v>
      </c>
      <c r="AU127" s="5">
        <f t="shared" si="21"/>
        <v>35.988069270669897</v>
      </c>
    </row>
    <row r="128" spans="1:47" x14ac:dyDescent="0.25">
      <c r="A128" s="1" t="s">
        <v>182</v>
      </c>
      <c r="B128" s="1" t="s">
        <v>183</v>
      </c>
      <c r="C128" s="1" t="s">
        <v>184</v>
      </c>
      <c r="D128" s="1" t="s">
        <v>68</v>
      </c>
      <c r="E128" s="1" t="s">
        <v>79</v>
      </c>
      <c r="F128" s="1" t="s">
        <v>168</v>
      </c>
      <c r="G128" s="1" t="s">
        <v>63</v>
      </c>
      <c r="H128" s="1" t="s">
        <v>64</v>
      </c>
      <c r="I128" s="2">
        <v>9</v>
      </c>
      <c r="J128" s="2">
        <v>6.32</v>
      </c>
      <c r="K128" s="2">
        <f t="shared" si="23"/>
        <v>3.51</v>
      </c>
      <c r="L128" s="2">
        <f t="shared" si="24"/>
        <v>0</v>
      </c>
      <c r="P128" s="6">
        <v>0.04</v>
      </c>
      <c r="Q128" s="5">
        <v>65.92</v>
      </c>
      <c r="R128" s="7">
        <v>2.96</v>
      </c>
      <c r="S128" s="5">
        <v>2248.12</v>
      </c>
      <c r="AB128" s="10">
        <v>0.51</v>
      </c>
      <c r="AC128" s="5">
        <v>41.82</v>
      </c>
      <c r="AL128" s="5" t="str">
        <f t="shared" si="25"/>
        <v/>
      </c>
      <c r="AN128" s="5" t="str">
        <f t="shared" si="26"/>
        <v/>
      </c>
      <c r="AP128" s="5" t="str">
        <f t="shared" si="27"/>
        <v/>
      </c>
      <c r="AS128" s="5">
        <f t="shared" si="22"/>
        <v>2355.86</v>
      </c>
      <c r="AT128" s="11">
        <f t="shared" si="28"/>
        <v>5.7427339636265388E-2</v>
      </c>
      <c r="AU128" s="5">
        <f t="shared" si="21"/>
        <v>57.427339636265387</v>
      </c>
    </row>
    <row r="129" spans="1:47" x14ac:dyDescent="0.25">
      <c r="A129" s="1" t="s">
        <v>185</v>
      </c>
      <c r="B129" s="1" t="s">
        <v>100</v>
      </c>
      <c r="C129" s="1" t="s">
        <v>101</v>
      </c>
      <c r="D129" s="1" t="s">
        <v>111</v>
      </c>
      <c r="E129" s="1" t="s">
        <v>132</v>
      </c>
      <c r="F129" s="1" t="s">
        <v>179</v>
      </c>
      <c r="G129" s="1" t="s">
        <v>63</v>
      </c>
      <c r="H129" s="1" t="s">
        <v>64</v>
      </c>
      <c r="I129" s="2">
        <v>160</v>
      </c>
      <c r="J129" s="2">
        <v>37.6</v>
      </c>
      <c r="K129" s="2">
        <f t="shared" si="23"/>
        <v>37.599999999999994</v>
      </c>
      <c r="L129" s="2">
        <f t="shared" si="24"/>
        <v>0</v>
      </c>
      <c r="N129" s="4">
        <v>0.02</v>
      </c>
      <c r="O129" s="5">
        <v>40.18</v>
      </c>
      <c r="P129" s="6">
        <v>24.13</v>
      </c>
      <c r="Q129" s="5">
        <v>39766.239999999998</v>
      </c>
      <c r="R129" s="7">
        <v>13.45</v>
      </c>
      <c r="S129" s="5">
        <v>10215.275</v>
      </c>
      <c r="AL129" s="5" t="str">
        <f t="shared" si="25"/>
        <v/>
      </c>
      <c r="AN129" s="5" t="str">
        <f t="shared" si="26"/>
        <v/>
      </c>
      <c r="AP129" s="5" t="str">
        <f t="shared" si="27"/>
        <v/>
      </c>
      <c r="AS129" s="5">
        <f t="shared" si="22"/>
        <v>50021.695</v>
      </c>
      <c r="AT129" s="11">
        <f t="shared" si="28"/>
        <v>1.2193478678472738</v>
      </c>
      <c r="AU129" s="5">
        <f t="shared" si="21"/>
        <v>1219.3478678472736</v>
      </c>
    </row>
    <row r="130" spans="1:47" x14ac:dyDescent="0.25">
      <c r="A130" s="1" t="s">
        <v>185</v>
      </c>
      <c r="B130" s="1" t="s">
        <v>100</v>
      </c>
      <c r="C130" s="1" t="s">
        <v>101</v>
      </c>
      <c r="D130" s="1" t="s">
        <v>111</v>
      </c>
      <c r="E130" s="1" t="s">
        <v>118</v>
      </c>
      <c r="F130" s="1" t="s">
        <v>179</v>
      </c>
      <c r="G130" s="1" t="s">
        <v>63</v>
      </c>
      <c r="H130" s="1" t="s">
        <v>64</v>
      </c>
      <c r="I130" s="2">
        <v>160</v>
      </c>
      <c r="J130" s="2">
        <v>39.36</v>
      </c>
      <c r="K130" s="2">
        <f t="shared" ref="K130:K159" si="29">SUM(N130,P130,R130,T130,V130,X130,Z130,AB130,AE130,AG130,AI130,AV130,AX130,AZ130,BB130,BD130)</f>
        <v>39.36</v>
      </c>
      <c r="L130" s="2">
        <f t="shared" ref="L130:L159" si="30">SUM(M130,AD130,AK130,AM130,AO130,AQ130,AR130)</f>
        <v>0</v>
      </c>
      <c r="N130" s="4">
        <v>9.2799999999999994</v>
      </c>
      <c r="O130" s="5">
        <v>18643.52</v>
      </c>
      <c r="P130" s="6">
        <v>30.08</v>
      </c>
      <c r="Q130" s="5">
        <v>49571.839999999997</v>
      </c>
      <c r="AL130" s="5" t="str">
        <f t="shared" ref="AL130:AL159" si="31">IF(AK130&gt;0,AK130*$AL$1,"")</f>
        <v/>
      </c>
      <c r="AN130" s="5" t="str">
        <f t="shared" ref="AN130:AN159" si="32">IF(AM130&gt;0,AM130*$AN$1,"")</f>
        <v/>
      </c>
      <c r="AP130" s="5" t="str">
        <f t="shared" ref="AP130:AP159" si="33">IF(AO130&gt;0,AO130*$AP$1,"")</f>
        <v/>
      </c>
      <c r="AS130" s="5">
        <f t="shared" si="22"/>
        <v>68215.360000000001</v>
      </c>
      <c r="AT130" s="11">
        <f t="shared" si="28"/>
        <v>1.6628435675847091</v>
      </c>
      <c r="AU130" s="5">
        <f t="shared" si="21"/>
        <v>1662.843567584709</v>
      </c>
    </row>
    <row r="131" spans="1:47" x14ac:dyDescent="0.25">
      <c r="A131" s="1" t="s">
        <v>185</v>
      </c>
      <c r="B131" s="1" t="s">
        <v>100</v>
      </c>
      <c r="C131" s="1" t="s">
        <v>101</v>
      </c>
      <c r="D131" s="1" t="s">
        <v>111</v>
      </c>
      <c r="E131" s="1" t="s">
        <v>123</v>
      </c>
      <c r="F131" s="1" t="s">
        <v>179</v>
      </c>
      <c r="G131" s="1" t="s">
        <v>63</v>
      </c>
      <c r="H131" s="1" t="s">
        <v>64</v>
      </c>
      <c r="I131" s="2">
        <v>160</v>
      </c>
      <c r="J131" s="2">
        <v>0.06</v>
      </c>
      <c r="K131" s="2">
        <f t="shared" si="29"/>
        <v>6.0000000000000005E-2</v>
      </c>
      <c r="L131" s="2">
        <f t="shared" si="30"/>
        <v>0</v>
      </c>
      <c r="N131" s="4">
        <v>0.01</v>
      </c>
      <c r="O131" s="5">
        <v>20.09</v>
      </c>
      <c r="P131" s="6">
        <v>0.05</v>
      </c>
      <c r="Q131" s="5">
        <v>82.4</v>
      </c>
      <c r="AL131" s="5" t="str">
        <f t="shared" si="31"/>
        <v/>
      </c>
      <c r="AN131" s="5" t="str">
        <f t="shared" si="32"/>
        <v/>
      </c>
      <c r="AP131" s="5" t="str">
        <f t="shared" si="33"/>
        <v/>
      </c>
      <c r="AS131" s="5">
        <f t="shared" si="22"/>
        <v>102.49000000000001</v>
      </c>
      <c r="AT131" s="11">
        <f t="shared" ref="AT131:AT162" si="34">(AS131/$AS$175)*100</f>
        <v>2.4983352318562395E-3</v>
      </c>
      <c r="AU131" s="5">
        <f t="shared" ref="AU131:AU174" si="35">(AT131/100)*$AU$1</f>
        <v>2.4983352318562395</v>
      </c>
    </row>
    <row r="132" spans="1:47" x14ac:dyDescent="0.25">
      <c r="A132" s="1" t="s">
        <v>185</v>
      </c>
      <c r="B132" s="1" t="s">
        <v>100</v>
      </c>
      <c r="C132" s="1" t="s">
        <v>101</v>
      </c>
      <c r="D132" s="1" t="s">
        <v>111</v>
      </c>
      <c r="E132" s="1" t="s">
        <v>119</v>
      </c>
      <c r="F132" s="1" t="s">
        <v>179</v>
      </c>
      <c r="G132" s="1" t="s">
        <v>63</v>
      </c>
      <c r="H132" s="1" t="s">
        <v>64</v>
      </c>
      <c r="I132" s="2">
        <v>160</v>
      </c>
      <c r="J132" s="2">
        <v>0.06</v>
      </c>
      <c r="K132" s="2">
        <f t="shared" si="29"/>
        <v>0.06</v>
      </c>
      <c r="L132" s="2">
        <f t="shared" si="30"/>
        <v>0</v>
      </c>
      <c r="P132" s="6">
        <v>0.06</v>
      </c>
      <c r="Q132" s="5">
        <v>98.88</v>
      </c>
      <c r="AL132" s="5" t="str">
        <f t="shared" si="31"/>
        <v/>
      </c>
      <c r="AN132" s="5" t="str">
        <f t="shared" si="32"/>
        <v/>
      </c>
      <c r="AP132" s="5" t="str">
        <f t="shared" si="33"/>
        <v/>
      </c>
      <c r="AS132" s="5">
        <f t="shared" ref="AS132:AS174" si="36">SUM(O132,Q132,S132,U132,W132,Y132,AA132,AC132,AF132,AH132,AJ132,AW132,AY132,BA132,BC132,BE132)</f>
        <v>98.88</v>
      </c>
      <c r="AT132" s="11">
        <f t="shared" si="34"/>
        <v>2.4103364984480913E-3</v>
      </c>
      <c r="AU132" s="5">
        <f t="shared" si="35"/>
        <v>2.4103364984480913</v>
      </c>
    </row>
    <row r="133" spans="1:47" x14ac:dyDescent="0.25">
      <c r="A133" s="1" t="s">
        <v>185</v>
      </c>
      <c r="B133" s="1" t="s">
        <v>100</v>
      </c>
      <c r="C133" s="1" t="s">
        <v>101</v>
      </c>
      <c r="D133" s="1" t="s">
        <v>111</v>
      </c>
      <c r="E133" s="1" t="s">
        <v>114</v>
      </c>
      <c r="F133" s="1" t="s">
        <v>179</v>
      </c>
      <c r="G133" s="1" t="s">
        <v>63</v>
      </c>
      <c r="H133" s="1" t="s">
        <v>64</v>
      </c>
      <c r="I133" s="2">
        <v>160</v>
      </c>
      <c r="J133" s="2">
        <v>40.35</v>
      </c>
      <c r="K133" s="2">
        <f t="shared" si="29"/>
        <v>40</v>
      </c>
      <c r="L133" s="2">
        <f t="shared" si="30"/>
        <v>0</v>
      </c>
      <c r="N133" s="4">
        <v>15.24</v>
      </c>
      <c r="O133" s="5">
        <v>30617.16</v>
      </c>
      <c r="P133" s="6">
        <v>24.76</v>
      </c>
      <c r="Q133" s="5">
        <v>40804.480000000003</v>
      </c>
      <c r="AL133" s="5" t="str">
        <f t="shared" si="31"/>
        <v/>
      </c>
      <c r="AN133" s="5" t="str">
        <f t="shared" si="32"/>
        <v/>
      </c>
      <c r="AP133" s="5" t="str">
        <f t="shared" si="33"/>
        <v/>
      </c>
      <c r="AS133" s="5">
        <f t="shared" si="36"/>
        <v>71421.64</v>
      </c>
      <c r="AT133" s="11">
        <f t="shared" si="34"/>
        <v>1.7410010686794111</v>
      </c>
      <c r="AU133" s="5">
        <f t="shared" si="35"/>
        <v>1741.0010686794112</v>
      </c>
    </row>
    <row r="134" spans="1:47" x14ac:dyDescent="0.25">
      <c r="A134" s="1" t="s">
        <v>185</v>
      </c>
      <c r="B134" s="1" t="s">
        <v>100</v>
      </c>
      <c r="C134" s="1" t="s">
        <v>101</v>
      </c>
      <c r="D134" s="1" t="s">
        <v>111</v>
      </c>
      <c r="E134" s="1" t="s">
        <v>116</v>
      </c>
      <c r="F134" s="1" t="s">
        <v>179</v>
      </c>
      <c r="G134" s="1" t="s">
        <v>63</v>
      </c>
      <c r="H134" s="1" t="s">
        <v>64</v>
      </c>
      <c r="I134" s="2">
        <v>160</v>
      </c>
      <c r="J134" s="2">
        <v>38.01</v>
      </c>
      <c r="K134" s="2">
        <f t="shared" si="29"/>
        <v>38.01</v>
      </c>
      <c r="L134" s="2">
        <f t="shared" si="30"/>
        <v>0</v>
      </c>
      <c r="N134" s="4">
        <v>6.63</v>
      </c>
      <c r="O134" s="5">
        <v>13319.67</v>
      </c>
      <c r="P134" s="6">
        <v>24.6</v>
      </c>
      <c r="Q134" s="5">
        <v>40540.800000000003</v>
      </c>
      <c r="R134" s="7">
        <v>6.78</v>
      </c>
      <c r="S134" s="5">
        <v>5149.41</v>
      </c>
      <c r="AL134" s="5" t="str">
        <f t="shared" si="31"/>
        <v/>
      </c>
      <c r="AN134" s="5" t="str">
        <f t="shared" si="32"/>
        <v/>
      </c>
      <c r="AP134" s="5" t="str">
        <f t="shared" si="33"/>
        <v/>
      </c>
      <c r="AS134" s="5">
        <f t="shared" si="36"/>
        <v>59009.880000000005</v>
      </c>
      <c r="AT134" s="11">
        <f t="shared" si="34"/>
        <v>1.4384472849215422</v>
      </c>
      <c r="AU134" s="5">
        <f t="shared" si="35"/>
        <v>1438.4472849215422</v>
      </c>
    </row>
    <row r="135" spans="1:47" x14ac:dyDescent="0.25">
      <c r="A135" s="1" t="s">
        <v>186</v>
      </c>
      <c r="B135" s="1" t="s">
        <v>243</v>
      </c>
      <c r="C135" s="1" t="s">
        <v>244</v>
      </c>
      <c r="D135" s="1" t="s">
        <v>214</v>
      </c>
      <c r="E135" s="1" t="s">
        <v>123</v>
      </c>
      <c r="F135" s="1" t="s">
        <v>179</v>
      </c>
      <c r="G135" s="1" t="s">
        <v>63</v>
      </c>
      <c r="H135" s="1" t="s">
        <v>64</v>
      </c>
      <c r="I135" s="2">
        <v>79</v>
      </c>
      <c r="J135" s="2">
        <v>38.65</v>
      </c>
      <c r="K135" s="2">
        <f t="shared" si="29"/>
        <v>38.64</v>
      </c>
      <c r="L135" s="2">
        <f t="shared" si="30"/>
        <v>0</v>
      </c>
      <c r="N135" s="4">
        <v>15.15</v>
      </c>
      <c r="O135" s="5">
        <v>30436.35</v>
      </c>
      <c r="P135" s="6">
        <v>23.49</v>
      </c>
      <c r="Q135" s="5">
        <v>46139.88</v>
      </c>
      <c r="AL135" s="5" t="str">
        <f t="shared" si="31"/>
        <v/>
      </c>
      <c r="AN135" s="5" t="str">
        <f t="shared" si="32"/>
        <v/>
      </c>
      <c r="AP135" s="5" t="str">
        <f t="shared" si="33"/>
        <v/>
      </c>
      <c r="AS135" s="5">
        <f t="shared" si="36"/>
        <v>76576.23</v>
      </c>
      <c r="AT135" s="11">
        <f t="shared" si="34"/>
        <v>1.866651315559827</v>
      </c>
      <c r="AU135" s="5">
        <f t="shared" si="35"/>
        <v>1866.651315559827</v>
      </c>
    </row>
    <row r="136" spans="1:47" x14ac:dyDescent="0.25">
      <c r="A136" s="1" t="s">
        <v>186</v>
      </c>
      <c r="B136" s="1" t="s">
        <v>243</v>
      </c>
      <c r="C136" s="1" t="s">
        <v>244</v>
      </c>
      <c r="D136" s="1" t="s">
        <v>214</v>
      </c>
      <c r="E136" s="1" t="s">
        <v>124</v>
      </c>
      <c r="F136" s="1" t="s">
        <v>179</v>
      </c>
      <c r="G136" s="1" t="s">
        <v>63</v>
      </c>
      <c r="H136" s="1" t="s">
        <v>64</v>
      </c>
      <c r="I136" s="2">
        <v>79</v>
      </c>
      <c r="J136" s="2">
        <v>0.06</v>
      </c>
      <c r="K136" s="2">
        <f t="shared" si="29"/>
        <v>0.06</v>
      </c>
      <c r="L136" s="2">
        <f t="shared" si="30"/>
        <v>0</v>
      </c>
      <c r="P136" s="6">
        <v>0.06</v>
      </c>
      <c r="Q136" s="5">
        <v>148.32</v>
      </c>
      <c r="AL136" s="5" t="str">
        <f t="shared" si="31"/>
        <v/>
      </c>
      <c r="AN136" s="5" t="str">
        <f t="shared" si="32"/>
        <v/>
      </c>
      <c r="AP136" s="5" t="str">
        <f t="shared" si="33"/>
        <v/>
      </c>
      <c r="AS136" s="5">
        <f t="shared" si="36"/>
        <v>148.32</v>
      </c>
      <c r="AT136" s="11">
        <f t="shared" si="34"/>
        <v>3.6155047476721376E-3</v>
      </c>
      <c r="AU136" s="5">
        <f t="shared" si="35"/>
        <v>3.6155047476721376</v>
      </c>
    </row>
    <row r="137" spans="1:47" x14ac:dyDescent="0.25">
      <c r="A137" s="1" t="s">
        <v>186</v>
      </c>
      <c r="B137" s="1" t="s">
        <v>243</v>
      </c>
      <c r="C137" s="1" t="s">
        <v>244</v>
      </c>
      <c r="D137" s="1" t="s">
        <v>214</v>
      </c>
      <c r="E137" s="1" t="s">
        <v>125</v>
      </c>
      <c r="F137" s="1" t="s">
        <v>179</v>
      </c>
      <c r="G137" s="1" t="s">
        <v>63</v>
      </c>
      <c r="H137" s="1" t="s">
        <v>64</v>
      </c>
      <c r="I137" s="2">
        <v>79</v>
      </c>
      <c r="J137" s="2">
        <v>0.06</v>
      </c>
      <c r="K137" s="2">
        <f t="shared" si="29"/>
        <v>0.06</v>
      </c>
      <c r="L137" s="2">
        <f t="shared" si="30"/>
        <v>0</v>
      </c>
      <c r="P137" s="6">
        <v>0.06</v>
      </c>
      <c r="Q137" s="5">
        <v>111.24</v>
      </c>
      <c r="AL137" s="5" t="str">
        <f t="shared" si="31"/>
        <v/>
      </c>
      <c r="AN137" s="5" t="str">
        <f t="shared" si="32"/>
        <v/>
      </c>
      <c r="AP137" s="5" t="str">
        <f t="shared" si="33"/>
        <v/>
      </c>
      <c r="AS137" s="5">
        <f t="shared" si="36"/>
        <v>111.24</v>
      </c>
      <c r="AT137" s="11">
        <f t="shared" si="34"/>
        <v>2.7116285607541031E-3</v>
      </c>
      <c r="AU137" s="5">
        <f t="shared" si="35"/>
        <v>2.7116285607541033</v>
      </c>
    </row>
    <row r="138" spans="1:47" x14ac:dyDescent="0.25">
      <c r="A138" s="1" t="s">
        <v>186</v>
      </c>
      <c r="B138" s="1" t="s">
        <v>243</v>
      </c>
      <c r="C138" s="1" t="s">
        <v>244</v>
      </c>
      <c r="D138" s="1" t="s">
        <v>214</v>
      </c>
      <c r="E138" s="1" t="s">
        <v>119</v>
      </c>
      <c r="F138" s="1" t="s">
        <v>179</v>
      </c>
      <c r="G138" s="1" t="s">
        <v>63</v>
      </c>
      <c r="H138" s="1" t="s">
        <v>64</v>
      </c>
      <c r="I138" s="2">
        <v>79</v>
      </c>
      <c r="J138" s="2">
        <v>39.479999999999997</v>
      </c>
      <c r="K138" s="2">
        <f t="shared" si="29"/>
        <v>39.479999999999997</v>
      </c>
      <c r="L138" s="2">
        <f t="shared" si="30"/>
        <v>0</v>
      </c>
      <c r="P138" s="6">
        <v>39.479999999999997</v>
      </c>
      <c r="Q138" s="5">
        <v>67324.92</v>
      </c>
      <c r="AL138" s="5" t="str">
        <f t="shared" si="31"/>
        <v/>
      </c>
      <c r="AN138" s="5" t="str">
        <f t="shared" si="32"/>
        <v/>
      </c>
      <c r="AP138" s="5" t="str">
        <f t="shared" si="33"/>
        <v/>
      </c>
      <c r="AS138" s="5">
        <f t="shared" si="36"/>
        <v>67324.92</v>
      </c>
      <c r="AT138" s="11">
        <f t="shared" si="34"/>
        <v>1.6411378633808444</v>
      </c>
      <c r="AU138" s="5">
        <f t="shared" si="35"/>
        <v>1641.1378633808445</v>
      </c>
    </row>
    <row r="139" spans="1:47" x14ac:dyDescent="0.25">
      <c r="A139" s="1" t="s">
        <v>187</v>
      </c>
      <c r="B139" s="1" t="s">
        <v>188</v>
      </c>
      <c r="C139" s="1" t="s">
        <v>189</v>
      </c>
      <c r="D139" s="1" t="s">
        <v>190</v>
      </c>
      <c r="E139" s="1" t="s">
        <v>124</v>
      </c>
      <c r="F139" s="1" t="s">
        <v>179</v>
      </c>
      <c r="G139" s="1" t="s">
        <v>63</v>
      </c>
      <c r="H139" s="1" t="s">
        <v>64</v>
      </c>
      <c r="I139" s="2">
        <v>80</v>
      </c>
      <c r="J139" s="2">
        <v>38.130000000000003</v>
      </c>
      <c r="K139" s="2">
        <f t="shared" si="29"/>
        <v>38.14</v>
      </c>
      <c r="L139" s="2">
        <f t="shared" si="30"/>
        <v>0</v>
      </c>
      <c r="N139" s="4">
        <v>0.77999999999999992</v>
      </c>
      <c r="O139" s="5">
        <v>1567.02</v>
      </c>
      <c r="P139" s="6">
        <v>37.36</v>
      </c>
      <c r="Q139" s="5">
        <v>91393.959999999992</v>
      </c>
      <c r="AL139" s="5" t="str">
        <f t="shared" si="31"/>
        <v/>
      </c>
      <c r="AN139" s="5" t="str">
        <f t="shared" si="32"/>
        <v/>
      </c>
      <c r="AP139" s="5" t="str">
        <f t="shared" si="33"/>
        <v/>
      </c>
      <c r="AS139" s="5">
        <f t="shared" si="36"/>
        <v>92960.98</v>
      </c>
      <c r="AT139" s="11">
        <f t="shared" si="34"/>
        <v>2.2660522150637448</v>
      </c>
      <c r="AU139" s="5">
        <f t="shared" si="35"/>
        <v>2266.0522150637448</v>
      </c>
    </row>
    <row r="140" spans="1:47" x14ac:dyDescent="0.25">
      <c r="A140" s="1" t="s">
        <v>187</v>
      </c>
      <c r="B140" s="1" t="s">
        <v>188</v>
      </c>
      <c r="C140" s="1" t="s">
        <v>189</v>
      </c>
      <c r="D140" s="1" t="s">
        <v>190</v>
      </c>
      <c r="E140" s="1" t="s">
        <v>125</v>
      </c>
      <c r="F140" s="1" t="s">
        <v>179</v>
      </c>
      <c r="G140" s="1" t="s">
        <v>63</v>
      </c>
      <c r="H140" s="1" t="s">
        <v>64</v>
      </c>
      <c r="I140" s="2">
        <v>80</v>
      </c>
      <c r="J140" s="2">
        <v>38.950000000000003</v>
      </c>
      <c r="K140" s="2">
        <f t="shared" si="29"/>
        <v>38.949999999999996</v>
      </c>
      <c r="L140" s="2">
        <f t="shared" si="30"/>
        <v>0</v>
      </c>
      <c r="N140" s="4">
        <v>3.54</v>
      </c>
      <c r="O140" s="5">
        <v>7111.86</v>
      </c>
      <c r="P140" s="6">
        <v>35.409999999999997</v>
      </c>
      <c r="Q140" s="5">
        <v>60172.600000000013</v>
      </c>
      <c r="AL140" s="5" t="str">
        <f t="shared" si="31"/>
        <v/>
      </c>
      <c r="AN140" s="5" t="str">
        <f t="shared" si="32"/>
        <v/>
      </c>
      <c r="AP140" s="5" t="str">
        <f t="shared" si="33"/>
        <v/>
      </c>
      <c r="AS140" s="5">
        <f t="shared" si="36"/>
        <v>67284.460000000006</v>
      </c>
      <c r="AT140" s="11">
        <f t="shared" si="34"/>
        <v>1.6401515950280208</v>
      </c>
      <c r="AU140" s="5">
        <f t="shared" si="35"/>
        <v>1640.1515950280207</v>
      </c>
    </row>
    <row r="141" spans="1:47" x14ac:dyDescent="0.25">
      <c r="A141" s="1" t="s">
        <v>191</v>
      </c>
      <c r="B141" s="1" t="s">
        <v>188</v>
      </c>
      <c r="C141" s="1" t="s">
        <v>189</v>
      </c>
      <c r="D141" s="1" t="s">
        <v>190</v>
      </c>
      <c r="E141" s="1" t="s">
        <v>124</v>
      </c>
      <c r="F141" s="1" t="s">
        <v>179</v>
      </c>
      <c r="G141" s="1" t="s">
        <v>63</v>
      </c>
      <c r="H141" s="1" t="s">
        <v>64</v>
      </c>
      <c r="I141" s="2">
        <v>1</v>
      </c>
      <c r="J141" s="2">
        <v>0.49</v>
      </c>
      <c r="K141" s="2">
        <f t="shared" si="29"/>
        <v>0.49</v>
      </c>
      <c r="L141" s="2">
        <f t="shared" si="30"/>
        <v>0</v>
      </c>
      <c r="N141" s="4">
        <v>0.01</v>
      </c>
      <c r="O141" s="5">
        <v>20.09</v>
      </c>
      <c r="P141" s="6">
        <v>0.48</v>
      </c>
      <c r="Q141" s="5">
        <v>1248.3599999999999</v>
      </c>
      <c r="AL141" s="5" t="str">
        <f t="shared" si="31"/>
        <v/>
      </c>
      <c r="AN141" s="5" t="str">
        <f t="shared" si="32"/>
        <v/>
      </c>
      <c r="AP141" s="5" t="str">
        <f t="shared" si="33"/>
        <v/>
      </c>
      <c r="AS141" s="5">
        <f t="shared" si="36"/>
        <v>1268.4499999999998</v>
      </c>
      <c r="AT141" s="11">
        <f t="shared" si="34"/>
        <v>3.0920219776056652E-2</v>
      </c>
      <c r="AU141" s="5">
        <f t="shared" si="35"/>
        <v>30.920219776056651</v>
      </c>
    </row>
    <row r="142" spans="1:47" x14ac:dyDescent="0.25">
      <c r="A142" s="1" t="s">
        <v>191</v>
      </c>
      <c r="B142" s="1" t="s">
        <v>192</v>
      </c>
      <c r="C142" s="1" t="s">
        <v>189</v>
      </c>
      <c r="D142" s="1" t="s">
        <v>190</v>
      </c>
      <c r="E142" s="1" t="s">
        <v>125</v>
      </c>
      <c r="F142" s="1" t="s">
        <v>179</v>
      </c>
      <c r="G142" s="1" t="s">
        <v>63</v>
      </c>
      <c r="H142" s="1" t="s">
        <v>64</v>
      </c>
      <c r="I142" s="2">
        <v>1</v>
      </c>
      <c r="J142" s="2">
        <v>0.5</v>
      </c>
      <c r="K142" s="2">
        <f t="shared" si="29"/>
        <v>0.5</v>
      </c>
      <c r="L142" s="2">
        <f t="shared" si="30"/>
        <v>0</v>
      </c>
      <c r="P142" s="6">
        <v>0.5</v>
      </c>
      <c r="Q142" s="5">
        <v>898.16</v>
      </c>
      <c r="AL142" s="5" t="str">
        <f t="shared" si="31"/>
        <v/>
      </c>
      <c r="AN142" s="5" t="str">
        <f t="shared" si="32"/>
        <v/>
      </c>
      <c r="AP142" s="5" t="str">
        <f t="shared" si="33"/>
        <v/>
      </c>
      <c r="AS142" s="5">
        <f t="shared" si="36"/>
        <v>898.16</v>
      </c>
      <c r="AT142" s="11">
        <f t="shared" si="34"/>
        <v>2.1893889860903498E-2</v>
      </c>
      <c r="AU142" s="5">
        <f t="shared" si="35"/>
        <v>21.893889860903499</v>
      </c>
    </row>
    <row r="143" spans="1:47" x14ac:dyDescent="0.25">
      <c r="A143" s="1" t="s">
        <v>193</v>
      </c>
      <c r="B143" s="1" t="s">
        <v>194</v>
      </c>
      <c r="C143" s="1" t="s">
        <v>189</v>
      </c>
      <c r="D143" s="1" t="s">
        <v>190</v>
      </c>
      <c r="E143" s="1" t="s">
        <v>125</v>
      </c>
      <c r="F143" s="1" t="s">
        <v>179</v>
      </c>
      <c r="G143" s="1" t="s">
        <v>63</v>
      </c>
      <c r="H143" s="1" t="s">
        <v>64</v>
      </c>
      <c r="I143" s="2">
        <v>240</v>
      </c>
      <c r="J143" s="2">
        <v>0.08</v>
      </c>
      <c r="K143" s="2">
        <f t="shared" si="29"/>
        <v>0.08</v>
      </c>
      <c r="L143" s="2">
        <f t="shared" si="30"/>
        <v>0</v>
      </c>
      <c r="P143" s="6">
        <v>0.08</v>
      </c>
      <c r="Q143" s="5">
        <v>131.84</v>
      </c>
      <c r="AL143" s="5" t="str">
        <f t="shared" si="31"/>
        <v/>
      </c>
      <c r="AN143" s="5" t="str">
        <f t="shared" si="32"/>
        <v/>
      </c>
      <c r="AP143" s="5" t="str">
        <f t="shared" si="33"/>
        <v/>
      </c>
      <c r="AS143" s="5">
        <f t="shared" si="36"/>
        <v>131.84</v>
      </c>
      <c r="AT143" s="11">
        <f t="shared" si="34"/>
        <v>3.213781997930789E-3</v>
      </c>
      <c r="AU143" s="5">
        <f t="shared" si="35"/>
        <v>3.2137819979307891</v>
      </c>
    </row>
    <row r="144" spans="1:47" x14ac:dyDescent="0.25">
      <c r="A144" s="1" t="s">
        <v>193</v>
      </c>
      <c r="B144" s="1" t="s">
        <v>194</v>
      </c>
      <c r="C144" s="1" t="s">
        <v>189</v>
      </c>
      <c r="D144" s="1" t="s">
        <v>190</v>
      </c>
      <c r="E144" s="1" t="s">
        <v>119</v>
      </c>
      <c r="F144" s="1" t="s">
        <v>179</v>
      </c>
      <c r="G144" s="1" t="s">
        <v>63</v>
      </c>
      <c r="H144" s="1" t="s">
        <v>64</v>
      </c>
      <c r="I144" s="2">
        <v>240</v>
      </c>
      <c r="J144" s="2">
        <v>0.08</v>
      </c>
      <c r="K144" s="2">
        <f t="shared" si="29"/>
        <v>0.08</v>
      </c>
      <c r="L144" s="2">
        <f t="shared" si="30"/>
        <v>0</v>
      </c>
      <c r="P144" s="6">
        <v>0.08</v>
      </c>
      <c r="Q144" s="5">
        <v>131.84</v>
      </c>
      <c r="AL144" s="5" t="str">
        <f t="shared" si="31"/>
        <v/>
      </c>
      <c r="AN144" s="5" t="str">
        <f t="shared" si="32"/>
        <v/>
      </c>
      <c r="AP144" s="5" t="str">
        <f t="shared" si="33"/>
        <v/>
      </c>
      <c r="AS144" s="5">
        <f t="shared" si="36"/>
        <v>131.84</v>
      </c>
      <c r="AT144" s="11">
        <f t="shared" si="34"/>
        <v>3.213781997930789E-3</v>
      </c>
      <c r="AU144" s="5">
        <f t="shared" si="35"/>
        <v>3.2137819979307891</v>
      </c>
    </row>
    <row r="145" spans="1:47" x14ac:dyDescent="0.25">
      <c r="A145" s="1" t="s">
        <v>193</v>
      </c>
      <c r="B145" s="1" t="s">
        <v>194</v>
      </c>
      <c r="C145" s="1" t="s">
        <v>189</v>
      </c>
      <c r="D145" s="1" t="s">
        <v>190</v>
      </c>
      <c r="E145" s="1" t="s">
        <v>114</v>
      </c>
      <c r="F145" s="1" t="s">
        <v>179</v>
      </c>
      <c r="G145" s="1" t="s">
        <v>63</v>
      </c>
      <c r="H145" s="1" t="s">
        <v>64</v>
      </c>
      <c r="I145" s="2">
        <v>240</v>
      </c>
      <c r="J145" s="2">
        <v>0.09</v>
      </c>
      <c r="K145" s="2">
        <f t="shared" si="29"/>
        <v>0.09</v>
      </c>
      <c r="L145" s="2">
        <f t="shared" si="30"/>
        <v>0</v>
      </c>
      <c r="P145" s="6">
        <v>0.09</v>
      </c>
      <c r="Q145" s="5">
        <v>148.32</v>
      </c>
      <c r="AL145" s="5" t="str">
        <f t="shared" si="31"/>
        <v/>
      </c>
      <c r="AN145" s="5" t="str">
        <f t="shared" si="32"/>
        <v/>
      </c>
      <c r="AP145" s="5" t="str">
        <f t="shared" si="33"/>
        <v/>
      </c>
      <c r="AS145" s="5">
        <f t="shared" si="36"/>
        <v>148.32</v>
      </c>
      <c r="AT145" s="11">
        <f t="shared" si="34"/>
        <v>3.6155047476721376E-3</v>
      </c>
      <c r="AU145" s="5">
        <f t="shared" si="35"/>
        <v>3.6155047476721376</v>
      </c>
    </row>
    <row r="146" spans="1:47" x14ac:dyDescent="0.25">
      <c r="A146" s="1" t="s">
        <v>193</v>
      </c>
      <c r="B146" s="1" t="s">
        <v>194</v>
      </c>
      <c r="C146" s="1" t="s">
        <v>189</v>
      </c>
      <c r="D146" s="1" t="s">
        <v>190</v>
      </c>
      <c r="E146" s="1" t="s">
        <v>116</v>
      </c>
      <c r="F146" s="1" t="s">
        <v>179</v>
      </c>
      <c r="G146" s="1" t="s">
        <v>63</v>
      </c>
      <c r="H146" s="1" t="s">
        <v>64</v>
      </c>
      <c r="I146" s="2">
        <v>240</v>
      </c>
      <c r="J146" s="2">
        <v>0.08</v>
      </c>
      <c r="K146" s="2">
        <f t="shared" si="29"/>
        <v>0.08</v>
      </c>
      <c r="L146" s="2">
        <f t="shared" si="30"/>
        <v>0</v>
      </c>
      <c r="P146" s="6">
        <v>0.08</v>
      </c>
      <c r="Q146" s="5">
        <v>131.84</v>
      </c>
      <c r="AL146" s="5" t="str">
        <f t="shared" si="31"/>
        <v/>
      </c>
      <c r="AN146" s="5" t="str">
        <f t="shared" si="32"/>
        <v/>
      </c>
      <c r="AP146" s="5" t="str">
        <f t="shared" si="33"/>
        <v/>
      </c>
      <c r="AS146" s="5">
        <f t="shared" si="36"/>
        <v>131.84</v>
      </c>
      <c r="AT146" s="11">
        <f t="shared" si="34"/>
        <v>3.213781997930789E-3</v>
      </c>
      <c r="AU146" s="5">
        <f t="shared" si="35"/>
        <v>3.2137819979307891</v>
      </c>
    </row>
    <row r="147" spans="1:47" x14ac:dyDescent="0.25">
      <c r="A147" s="1" t="s">
        <v>193</v>
      </c>
      <c r="B147" s="1" t="s">
        <v>194</v>
      </c>
      <c r="C147" s="1" t="s">
        <v>189</v>
      </c>
      <c r="D147" s="1" t="s">
        <v>190</v>
      </c>
      <c r="E147" s="1" t="s">
        <v>109</v>
      </c>
      <c r="F147" s="1" t="s">
        <v>179</v>
      </c>
      <c r="G147" s="1" t="s">
        <v>63</v>
      </c>
      <c r="H147" s="1" t="s">
        <v>64</v>
      </c>
      <c r="I147" s="2">
        <v>240</v>
      </c>
      <c r="J147" s="2">
        <v>37.78</v>
      </c>
      <c r="K147" s="2">
        <f t="shared" si="29"/>
        <v>30.599999999999998</v>
      </c>
      <c r="L147" s="2">
        <f t="shared" si="30"/>
        <v>0</v>
      </c>
      <c r="N147" s="4">
        <v>0.01</v>
      </c>
      <c r="O147" s="5">
        <v>20.09</v>
      </c>
      <c r="P147" s="6">
        <v>23.86</v>
      </c>
      <c r="Q147" s="5">
        <v>39321.279999999999</v>
      </c>
      <c r="R147" s="7">
        <v>6.67</v>
      </c>
      <c r="S147" s="5">
        <v>5065.8649999999998</v>
      </c>
      <c r="T147" s="8">
        <v>0.06</v>
      </c>
      <c r="U147" s="5">
        <v>13.68</v>
      </c>
      <c r="AL147" s="5" t="str">
        <f t="shared" si="31"/>
        <v/>
      </c>
      <c r="AN147" s="5" t="str">
        <f t="shared" si="32"/>
        <v/>
      </c>
      <c r="AP147" s="5" t="str">
        <f t="shared" si="33"/>
        <v/>
      </c>
      <c r="AS147" s="5">
        <f t="shared" si="36"/>
        <v>44420.914999999994</v>
      </c>
      <c r="AT147" s="11">
        <f t="shared" si="34"/>
        <v>1.0828211237758929</v>
      </c>
      <c r="AU147" s="5">
        <f t="shared" si="35"/>
        <v>1082.8211237758931</v>
      </c>
    </row>
    <row r="148" spans="1:47" x14ac:dyDescent="0.25">
      <c r="A148" s="1" t="s">
        <v>193</v>
      </c>
      <c r="B148" s="1" t="s">
        <v>194</v>
      </c>
      <c r="C148" s="1" t="s">
        <v>189</v>
      </c>
      <c r="D148" s="1" t="s">
        <v>190</v>
      </c>
      <c r="E148" s="1" t="s">
        <v>91</v>
      </c>
      <c r="F148" s="1" t="s">
        <v>179</v>
      </c>
      <c r="G148" s="1" t="s">
        <v>63</v>
      </c>
      <c r="H148" s="1" t="s">
        <v>64</v>
      </c>
      <c r="I148" s="2">
        <v>240</v>
      </c>
      <c r="J148" s="2">
        <v>40.57</v>
      </c>
      <c r="K148" s="2">
        <f t="shared" si="29"/>
        <v>39.99</v>
      </c>
      <c r="L148" s="2">
        <f t="shared" si="30"/>
        <v>0</v>
      </c>
      <c r="N148" s="4">
        <v>2.64</v>
      </c>
      <c r="O148" s="5">
        <v>5303.76</v>
      </c>
      <c r="P148" s="6">
        <v>34.75</v>
      </c>
      <c r="Q148" s="5">
        <v>57268</v>
      </c>
      <c r="R148" s="7">
        <v>2.6</v>
      </c>
      <c r="S148" s="5">
        <v>1974.7</v>
      </c>
      <c r="AL148" s="5" t="str">
        <f t="shared" si="31"/>
        <v/>
      </c>
      <c r="AN148" s="5" t="str">
        <f t="shared" si="32"/>
        <v/>
      </c>
      <c r="AP148" s="5" t="str">
        <f t="shared" si="33"/>
        <v/>
      </c>
      <c r="AS148" s="5">
        <f t="shared" si="36"/>
        <v>64546.46</v>
      </c>
      <c r="AT148" s="11">
        <f t="shared" si="34"/>
        <v>1.5734090653683233</v>
      </c>
      <c r="AU148" s="5">
        <f t="shared" si="35"/>
        <v>1573.4090653683231</v>
      </c>
    </row>
    <row r="149" spans="1:47" x14ac:dyDescent="0.25">
      <c r="A149" s="1" t="s">
        <v>193</v>
      </c>
      <c r="B149" s="1" t="s">
        <v>194</v>
      </c>
      <c r="C149" s="1" t="s">
        <v>189</v>
      </c>
      <c r="D149" s="1" t="s">
        <v>190</v>
      </c>
      <c r="E149" s="1" t="s">
        <v>76</v>
      </c>
      <c r="F149" s="1" t="s">
        <v>179</v>
      </c>
      <c r="G149" s="1" t="s">
        <v>63</v>
      </c>
      <c r="H149" s="1" t="s">
        <v>64</v>
      </c>
      <c r="I149" s="2">
        <v>240</v>
      </c>
      <c r="J149" s="2">
        <v>39.6</v>
      </c>
      <c r="K149" s="2">
        <f t="shared" si="29"/>
        <v>39.61</v>
      </c>
      <c r="L149" s="2">
        <f t="shared" si="30"/>
        <v>0</v>
      </c>
      <c r="P149" s="6">
        <v>25.7</v>
      </c>
      <c r="Q149" s="5">
        <v>42353.599999999999</v>
      </c>
      <c r="R149" s="7">
        <v>13.91</v>
      </c>
      <c r="S149" s="5">
        <v>10564.645</v>
      </c>
      <c r="AL149" s="5" t="str">
        <f t="shared" si="31"/>
        <v/>
      </c>
      <c r="AN149" s="5" t="str">
        <f t="shared" si="32"/>
        <v/>
      </c>
      <c r="AP149" s="5" t="str">
        <f t="shared" si="33"/>
        <v/>
      </c>
      <c r="AS149" s="5">
        <f t="shared" si="36"/>
        <v>52918.244999999995</v>
      </c>
      <c r="AT149" s="11">
        <f t="shared" si="34"/>
        <v>1.2899552726266001</v>
      </c>
      <c r="AU149" s="5">
        <f t="shared" si="35"/>
        <v>1289.9552726266002</v>
      </c>
    </row>
    <row r="150" spans="1:47" x14ac:dyDescent="0.25">
      <c r="A150" s="1" t="s">
        <v>193</v>
      </c>
      <c r="B150" s="1" t="s">
        <v>194</v>
      </c>
      <c r="C150" s="1" t="s">
        <v>189</v>
      </c>
      <c r="D150" s="1" t="s">
        <v>190</v>
      </c>
      <c r="E150" s="1" t="s">
        <v>95</v>
      </c>
      <c r="F150" s="1" t="s">
        <v>179</v>
      </c>
      <c r="G150" s="1" t="s">
        <v>63</v>
      </c>
      <c r="H150" s="1" t="s">
        <v>64</v>
      </c>
      <c r="I150" s="2">
        <v>240</v>
      </c>
      <c r="J150" s="2">
        <v>39.6</v>
      </c>
      <c r="K150" s="2">
        <f t="shared" si="29"/>
        <v>39.590000000000003</v>
      </c>
      <c r="L150" s="2">
        <f t="shared" si="30"/>
        <v>0</v>
      </c>
      <c r="N150" s="4">
        <v>0.02</v>
      </c>
      <c r="O150" s="5">
        <v>40.18</v>
      </c>
      <c r="P150" s="6">
        <v>36.33</v>
      </c>
      <c r="Q150" s="5">
        <v>59871.839999999997</v>
      </c>
      <c r="R150" s="7">
        <v>3.24</v>
      </c>
      <c r="S150" s="5">
        <v>2460.7800000000002</v>
      </c>
      <c r="AL150" s="5" t="str">
        <f t="shared" si="31"/>
        <v/>
      </c>
      <c r="AN150" s="5" t="str">
        <f t="shared" si="32"/>
        <v/>
      </c>
      <c r="AP150" s="5" t="str">
        <f t="shared" si="33"/>
        <v/>
      </c>
      <c r="AS150" s="5">
        <f t="shared" si="36"/>
        <v>62372.799999999996</v>
      </c>
      <c r="AT150" s="11">
        <f t="shared" si="34"/>
        <v>1.5204231022492225</v>
      </c>
      <c r="AU150" s="5">
        <f t="shared" si="35"/>
        <v>1520.4231022492224</v>
      </c>
    </row>
    <row r="151" spans="1:47" x14ac:dyDescent="0.25">
      <c r="A151" s="1" t="s">
        <v>193</v>
      </c>
      <c r="B151" s="1" t="s">
        <v>194</v>
      </c>
      <c r="C151" s="1" t="s">
        <v>189</v>
      </c>
      <c r="D151" s="1" t="s">
        <v>190</v>
      </c>
      <c r="E151" s="1" t="s">
        <v>79</v>
      </c>
      <c r="F151" s="1" t="s">
        <v>179</v>
      </c>
      <c r="G151" s="1" t="s">
        <v>63</v>
      </c>
      <c r="H151" s="1" t="s">
        <v>64</v>
      </c>
      <c r="I151" s="2">
        <v>240</v>
      </c>
      <c r="J151" s="2">
        <v>37.83</v>
      </c>
      <c r="K151" s="2">
        <f t="shared" si="29"/>
        <v>37.83</v>
      </c>
      <c r="L151" s="2">
        <f t="shared" si="30"/>
        <v>0</v>
      </c>
      <c r="N151" s="4">
        <v>0.69</v>
      </c>
      <c r="O151" s="5">
        <v>1386.21</v>
      </c>
      <c r="P151" s="6">
        <v>37.14</v>
      </c>
      <c r="Q151" s="5">
        <v>61429.2</v>
      </c>
      <c r="AL151" s="5" t="str">
        <f t="shared" si="31"/>
        <v/>
      </c>
      <c r="AN151" s="5" t="str">
        <f t="shared" si="32"/>
        <v/>
      </c>
      <c r="AP151" s="5" t="str">
        <f t="shared" si="33"/>
        <v/>
      </c>
      <c r="AS151" s="5">
        <f t="shared" si="36"/>
        <v>62815.409999999996</v>
      </c>
      <c r="AT151" s="11">
        <f t="shared" si="34"/>
        <v>1.5312123319981921</v>
      </c>
      <c r="AU151" s="5">
        <f t="shared" si="35"/>
        <v>1531.212331998192</v>
      </c>
    </row>
    <row r="152" spans="1:47" x14ac:dyDescent="0.25">
      <c r="A152" s="1" t="s">
        <v>195</v>
      </c>
      <c r="B152" s="1" t="s">
        <v>194</v>
      </c>
      <c r="C152" s="1" t="s">
        <v>189</v>
      </c>
      <c r="D152" s="1" t="s">
        <v>190</v>
      </c>
      <c r="E152" s="1" t="s">
        <v>91</v>
      </c>
      <c r="F152" s="1" t="s">
        <v>179</v>
      </c>
      <c r="G152" s="1" t="s">
        <v>63</v>
      </c>
      <c r="H152" s="1" t="s">
        <v>64</v>
      </c>
      <c r="I152" s="2">
        <v>69.900001525878906</v>
      </c>
      <c r="J152" s="2">
        <v>0.09</v>
      </c>
      <c r="K152" s="2">
        <f t="shared" si="29"/>
        <v>0.08</v>
      </c>
      <c r="L152" s="2">
        <f t="shared" si="30"/>
        <v>0</v>
      </c>
      <c r="P152" s="6">
        <v>0.05</v>
      </c>
      <c r="Q152" s="5">
        <v>82.4</v>
      </c>
      <c r="R152" s="7">
        <v>0.03</v>
      </c>
      <c r="S152" s="5">
        <v>22.785</v>
      </c>
      <c r="AL152" s="5" t="str">
        <f t="shared" si="31"/>
        <v/>
      </c>
      <c r="AN152" s="5" t="str">
        <f t="shared" si="32"/>
        <v/>
      </c>
      <c r="AP152" s="5" t="str">
        <f t="shared" si="33"/>
        <v/>
      </c>
      <c r="AS152" s="5">
        <f t="shared" si="36"/>
        <v>105.185</v>
      </c>
      <c r="AT152" s="11">
        <f t="shared" si="34"/>
        <v>2.5640295771567814E-3</v>
      </c>
      <c r="AU152" s="5">
        <f t="shared" si="35"/>
        <v>2.5640295771567811</v>
      </c>
    </row>
    <row r="153" spans="1:47" x14ac:dyDescent="0.25">
      <c r="A153" s="1" t="s">
        <v>195</v>
      </c>
      <c r="B153" s="1" t="s">
        <v>194</v>
      </c>
      <c r="C153" s="1" t="s">
        <v>189</v>
      </c>
      <c r="D153" s="1" t="s">
        <v>190</v>
      </c>
      <c r="E153" s="1" t="s">
        <v>71</v>
      </c>
      <c r="F153" s="1" t="s">
        <v>179</v>
      </c>
      <c r="G153" s="1" t="s">
        <v>63</v>
      </c>
      <c r="H153" s="1" t="s">
        <v>64</v>
      </c>
      <c r="I153" s="2">
        <v>69.900001525878906</v>
      </c>
      <c r="J153" s="2">
        <v>27.27</v>
      </c>
      <c r="K153" s="2">
        <f t="shared" si="29"/>
        <v>13.739999999999998</v>
      </c>
      <c r="L153" s="2">
        <f t="shared" si="30"/>
        <v>0</v>
      </c>
      <c r="P153" s="6">
        <v>5.99</v>
      </c>
      <c r="Q153" s="5">
        <v>9871.52</v>
      </c>
      <c r="R153" s="7">
        <v>7.4499999999999993</v>
      </c>
      <c r="S153" s="5">
        <v>5658.2749999999996</v>
      </c>
      <c r="T153" s="8">
        <v>0.01</v>
      </c>
      <c r="U153" s="5">
        <v>2.2799999999999998</v>
      </c>
      <c r="Z153" s="9">
        <v>0.28999999999999998</v>
      </c>
      <c r="AA153" s="5">
        <v>26.39</v>
      </c>
      <c r="AL153" s="5" t="str">
        <f t="shared" si="31"/>
        <v/>
      </c>
      <c r="AN153" s="5" t="str">
        <f t="shared" si="32"/>
        <v/>
      </c>
      <c r="AP153" s="5" t="str">
        <f t="shared" si="33"/>
        <v/>
      </c>
      <c r="AS153" s="5">
        <f t="shared" si="36"/>
        <v>15558.465</v>
      </c>
      <c r="AT153" s="11">
        <f t="shared" si="34"/>
        <v>0.37925906198753229</v>
      </c>
      <c r="AU153" s="5">
        <f t="shared" si="35"/>
        <v>379.25906198753228</v>
      </c>
    </row>
    <row r="154" spans="1:47" x14ac:dyDescent="0.25">
      <c r="A154" s="1" t="s">
        <v>196</v>
      </c>
      <c r="B154" s="1" t="s">
        <v>197</v>
      </c>
      <c r="C154" s="1" t="s">
        <v>198</v>
      </c>
      <c r="D154" s="1" t="s">
        <v>190</v>
      </c>
      <c r="E154" s="1" t="s">
        <v>71</v>
      </c>
      <c r="F154" s="1" t="s">
        <v>179</v>
      </c>
      <c r="G154" s="1" t="s">
        <v>63</v>
      </c>
      <c r="H154" s="1" t="s">
        <v>64</v>
      </c>
      <c r="I154" s="2">
        <v>7.5900001525878906</v>
      </c>
      <c r="J154" s="2">
        <v>7.59</v>
      </c>
      <c r="K154" s="2">
        <f t="shared" si="29"/>
        <v>2.76</v>
      </c>
      <c r="L154" s="2">
        <f t="shared" si="30"/>
        <v>0</v>
      </c>
      <c r="P154" s="6">
        <v>7.0000000000000007E-2</v>
      </c>
      <c r="Q154" s="5">
        <v>115.36</v>
      </c>
      <c r="R154" s="7">
        <v>0.54</v>
      </c>
      <c r="S154" s="5">
        <v>410.13</v>
      </c>
      <c r="Z154" s="9">
        <v>2.15</v>
      </c>
      <c r="AA154" s="5">
        <v>195.65</v>
      </c>
      <c r="AL154" s="5" t="str">
        <f t="shared" si="31"/>
        <v/>
      </c>
      <c r="AN154" s="5" t="str">
        <f t="shared" si="32"/>
        <v/>
      </c>
      <c r="AP154" s="5" t="str">
        <f t="shared" si="33"/>
        <v/>
      </c>
      <c r="AS154" s="5">
        <f t="shared" si="36"/>
        <v>721.14</v>
      </c>
      <c r="AT154" s="11">
        <f t="shared" si="34"/>
        <v>1.7578782994446367E-2</v>
      </c>
      <c r="AU154" s="5">
        <f t="shared" si="35"/>
        <v>17.578782994446367</v>
      </c>
    </row>
    <row r="155" spans="1:47" x14ac:dyDescent="0.25">
      <c r="A155" s="1" t="s">
        <v>199</v>
      </c>
      <c r="B155" s="1" t="s">
        <v>200</v>
      </c>
      <c r="C155" s="1" t="s">
        <v>201</v>
      </c>
      <c r="D155" s="1" t="s">
        <v>68</v>
      </c>
      <c r="E155" s="1" t="s">
        <v>124</v>
      </c>
      <c r="F155" s="1" t="s">
        <v>202</v>
      </c>
      <c r="G155" s="1" t="s">
        <v>63</v>
      </c>
      <c r="H155" s="1" t="s">
        <v>64</v>
      </c>
      <c r="I155" s="2">
        <v>38.220001220703118</v>
      </c>
      <c r="J155" s="2">
        <v>34.32</v>
      </c>
      <c r="K155" s="2">
        <f t="shared" si="29"/>
        <v>34.24</v>
      </c>
      <c r="L155" s="2">
        <f t="shared" si="30"/>
        <v>0</v>
      </c>
      <c r="P155" s="6">
        <v>7.89</v>
      </c>
      <c r="Q155" s="5">
        <v>16253.4</v>
      </c>
      <c r="R155" s="7">
        <v>12.54</v>
      </c>
      <c r="S155" s="5">
        <v>11730.477500000001</v>
      </c>
      <c r="T155" s="8">
        <v>13.81</v>
      </c>
      <c r="U155" s="5">
        <v>3344.190000000001</v>
      </c>
      <c r="AL155" s="5" t="str">
        <f t="shared" si="31"/>
        <v/>
      </c>
      <c r="AN155" s="5" t="str">
        <f t="shared" si="32"/>
        <v/>
      </c>
      <c r="AP155" s="5" t="str">
        <f t="shared" si="33"/>
        <v/>
      </c>
      <c r="AS155" s="5">
        <f t="shared" si="36"/>
        <v>31328.067500000005</v>
      </c>
      <c r="AT155" s="43">
        <f t="shared" si="34"/>
        <v>0.76366489200137011</v>
      </c>
      <c r="AU155" s="5">
        <f t="shared" si="35"/>
        <v>763.66489200137005</v>
      </c>
    </row>
    <row r="156" spans="1:47" x14ac:dyDescent="0.25">
      <c r="A156" s="1" t="s">
        <v>203</v>
      </c>
      <c r="B156" s="1" t="s">
        <v>204</v>
      </c>
      <c r="C156" s="1" t="s">
        <v>205</v>
      </c>
      <c r="D156" s="1" t="s">
        <v>98</v>
      </c>
      <c r="E156" s="1" t="s">
        <v>123</v>
      </c>
      <c r="F156" s="1" t="s">
        <v>202</v>
      </c>
      <c r="G156" s="1" t="s">
        <v>63</v>
      </c>
      <c r="H156" s="1" t="s">
        <v>64</v>
      </c>
      <c r="I156" s="2">
        <v>11.579999923706049</v>
      </c>
      <c r="J156" s="2">
        <v>11.08</v>
      </c>
      <c r="K156" s="2">
        <f t="shared" si="29"/>
        <v>9.83</v>
      </c>
      <c r="L156" s="2">
        <f t="shared" si="30"/>
        <v>0</v>
      </c>
      <c r="P156" s="6">
        <v>3.59</v>
      </c>
      <c r="Q156" s="5">
        <v>7395.4</v>
      </c>
      <c r="R156" s="7">
        <v>6.24</v>
      </c>
      <c r="S156" s="5">
        <v>5924.1</v>
      </c>
      <c r="AL156" s="5" t="str">
        <f t="shared" si="31"/>
        <v/>
      </c>
      <c r="AN156" s="5" t="str">
        <f t="shared" si="32"/>
        <v/>
      </c>
      <c r="AP156" s="5" t="str">
        <f t="shared" si="33"/>
        <v/>
      </c>
      <c r="AS156" s="5">
        <f t="shared" si="36"/>
        <v>13319.5</v>
      </c>
      <c r="AT156" s="11">
        <f t="shared" si="34"/>
        <v>0.32468119934344014</v>
      </c>
      <c r="AU156" s="5">
        <f t="shared" si="35"/>
        <v>324.68119934344014</v>
      </c>
    </row>
    <row r="157" spans="1:47" x14ac:dyDescent="0.25">
      <c r="A157" s="1" t="s">
        <v>206</v>
      </c>
      <c r="B157" s="1" t="s">
        <v>207</v>
      </c>
      <c r="C157" s="1" t="s">
        <v>88</v>
      </c>
      <c r="D157" s="1" t="s">
        <v>208</v>
      </c>
      <c r="E157" s="1" t="s">
        <v>123</v>
      </c>
      <c r="F157" s="1" t="s">
        <v>202</v>
      </c>
      <c r="G157" s="1" t="s">
        <v>63</v>
      </c>
      <c r="H157" s="1" t="s">
        <v>64</v>
      </c>
      <c r="I157" s="2">
        <v>8.7600002288818359</v>
      </c>
      <c r="J157" s="2">
        <v>6.33</v>
      </c>
      <c r="K157" s="2">
        <f t="shared" si="29"/>
        <v>4.9700000000000006</v>
      </c>
      <c r="L157" s="2">
        <f t="shared" si="30"/>
        <v>0</v>
      </c>
      <c r="P157" s="6">
        <v>2.87</v>
      </c>
      <c r="Q157" s="5">
        <v>5912.2</v>
      </c>
      <c r="R157" s="7">
        <v>2.1</v>
      </c>
      <c r="S157" s="5">
        <v>1993.6875</v>
      </c>
      <c r="AL157" s="5" t="str">
        <f t="shared" si="31"/>
        <v/>
      </c>
      <c r="AN157" s="5" t="str">
        <f t="shared" si="32"/>
        <v/>
      </c>
      <c r="AP157" s="5" t="str">
        <f t="shared" si="33"/>
        <v/>
      </c>
      <c r="AS157" s="5">
        <f t="shared" si="36"/>
        <v>7905.8874999999998</v>
      </c>
      <c r="AT157" s="11">
        <f t="shared" si="34"/>
        <v>0.19271692145908714</v>
      </c>
      <c r="AU157" s="5">
        <f t="shared" si="35"/>
        <v>192.71692145908713</v>
      </c>
    </row>
    <row r="158" spans="1:47" x14ac:dyDescent="0.25">
      <c r="A158" s="1" t="s">
        <v>206</v>
      </c>
      <c r="B158" s="1" t="s">
        <v>207</v>
      </c>
      <c r="C158" s="1" t="s">
        <v>88</v>
      </c>
      <c r="D158" s="1" t="s">
        <v>208</v>
      </c>
      <c r="E158" s="1" t="s">
        <v>124</v>
      </c>
      <c r="F158" s="1" t="s">
        <v>202</v>
      </c>
      <c r="G158" s="1" t="s">
        <v>63</v>
      </c>
      <c r="H158" s="1" t="s">
        <v>64</v>
      </c>
      <c r="I158" s="2">
        <v>8.7600002288818359</v>
      </c>
      <c r="J158" s="2">
        <v>2.4300000000000002</v>
      </c>
      <c r="K158" s="2">
        <f t="shared" si="29"/>
        <v>1.91</v>
      </c>
      <c r="L158" s="2">
        <f t="shared" si="30"/>
        <v>0</v>
      </c>
      <c r="P158" s="6">
        <v>1.1599999999999999</v>
      </c>
      <c r="Q158" s="5">
        <v>2389.6</v>
      </c>
      <c r="R158" s="7">
        <v>0.75</v>
      </c>
      <c r="S158" s="5">
        <v>712.03125</v>
      </c>
      <c r="AL158" s="5" t="str">
        <f t="shared" si="31"/>
        <v/>
      </c>
      <c r="AN158" s="5" t="str">
        <f t="shared" si="32"/>
        <v/>
      </c>
      <c r="AP158" s="5" t="str">
        <f t="shared" si="33"/>
        <v/>
      </c>
      <c r="AS158" s="5">
        <f t="shared" si="36"/>
        <v>3101.6312499999999</v>
      </c>
      <c r="AT158" s="11">
        <f t="shared" si="34"/>
        <v>7.5606543351559238E-2</v>
      </c>
      <c r="AU158" s="5">
        <f t="shared" si="35"/>
        <v>75.606543351559239</v>
      </c>
    </row>
    <row r="159" spans="1:47" x14ac:dyDescent="0.25">
      <c r="A159" s="1" t="s">
        <v>209</v>
      </c>
      <c r="B159" s="1" t="s">
        <v>207</v>
      </c>
      <c r="C159" s="1" t="s">
        <v>88</v>
      </c>
      <c r="D159" s="1" t="s">
        <v>208</v>
      </c>
      <c r="E159" s="1" t="s">
        <v>123</v>
      </c>
      <c r="F159" s="1" t="s">
        <v>202</v>
      </c>
      <c r="G159" s="1" t="s">
        <v>63</v>
      </c>
      <c r="H159" s="1" t="s">
        <v>64</v>
      </c>
      <c r="I159" s="2">
        <v>23.469999313354489</v>
      </c>
      <c r="J159" s="2">
        <v>22.03</v>
      </c>
      <c r="K159" s="2">
        <f t="shared" si="29"/>
        <v>1.49</v>
      </c>
      <c r="L159" s="2">
        <f t="shared" si="30"/>
        <v>0</v>
      </c>
      <c r="P159" s="6">
        <v>0.47</v>
      </c>
      <c r="Q159" s="5">
        <v>968.19999999999993</v>
      </c>
      <c r="R159" s="7">
        <v>1.02</v>
      </c>
      <c r="S159" s="5">
        <v>968.36250000000007</v>
      </c>
      <c r="AL159" s="5" t="str">
        <f t="shared" si="31"/>
        <v/>
      </c>
      <c r="AN159" s="5" t="str">
        <f t="shared" si="32"/>
        <v/>
      </c>
      <c r="AP159" s="5" t="str">
        <f t="shared" si="33"/>
        <v/>
      </c>
      <c r="AS159" s="5">
        <f t="shared" si="36"/>
        <v>1936.5625</v>
      </c>
      <c r="AT159" s="11">
        <f t="shared" si="34"/>
        <v>4.7206384256430853E-2</v>
      </c>
      <c r="AU159" s="5">
        <f t="shared" si="35"/>
        <v>47.206384256430852</v>
      </c>
    </row>
    <row r="160" spans="1:47" x14ac:dyDescent="0.25">
      <c r="A160" s="1" t="s">
        <v>210</v>
      </c>
      <c r="B160" s="1" t="s">
        <v>200</v>
      </c>
      <c r="C160" s="1" t="s">
        <v>201</v>
      </c>
      <c r="D160" s="1" t="s">
        <v>68</v>
      </c>
      <c r="E160" s="1" t="s">
        <v>124</v>
      </c>
      <c r="F160" s="1" t="s">
        <v>202</v>
      </c>
      <c r="G160" s="1" t="s">
        <v>63</v>
      </c>
      <c r="H160" s="1" t="s">
        <v>64</v>
      </c>
      <c r="I160" s="2">
        <v>36.930000305175781</v>
      </c>
      <c r="J160" s="2">
        <v>7.0000000000000007E-2</v>
      </c>
      <c r="K160" s="2">
        <f t="shared" ref="K160:K174" si="37">SUM(N160,P160,R160,T160,V160,X160,Z160,AB160,AE160,AG160,AI160,AV160,AX160,AZ160,BB160,BD160)</f>
        <v>0.06</v>
      </c>
      <c r="L160" s="2">
        <f t="shared" ref="L160:L174" si="38">SUM(M160,AD160,AK160,AM160,AO160,AQ160,AR160)</f>
        <v>0</v>
      </c>
      <c r="R160" s="7">
        <v>0.04</v>
      </c>
      <c r="S160" s="5">
        <v>36.076250000000002</v>
      </c>
      <c r="T160" s="8">
        <v>0.02</v>
      </c>
      <c r="U160" s="5">
        <v>5.7</v>
      </c>
      <c r="AL160" s="5" t="str">
        <f t="shared" ref="AL160:AL174" si="39">IF(AK160&gt;0,AK160*$AL$1,"")</f>
        <v/>
      </c>
      <c r="AN160" s="5" t="str">
        <f t="shared" ref="AN160:AN174" si="40">IF(AM160&gt;0,AM160*$AN$1,"")</f>
        <v/>
      </c>
      <c r="AP160" s="5" t="str">
        <f t="shared" ref="AP160:AP174" si="41">IF(AO160&gt;0,AO160*$AP$1,"")</f>
        <v/>
      </c>
      <c r="AS160" s="5">
        <f t="shared" si="36"/>
        <v>41.776250000000005</v>
      </c>
      <c r="AT160" s="11">
        <f t="shared" si="34"/>
        <v>1.0183537635850739E-3</v>
      </c>
      <c r="AU160" s="5">
        <f t="shared" si="35"/>
        <v>1.0183537635850739</v>
      </c>
    </row>
    <row r="161" spans="1:57" x14ac:dyDescent="0.25">
      <c r="A161" s="1" t="s">
        <v>210</v>
      </c>
      <c r="B161" s="1" t="s">
        <v>200</v>
      </c>
      <c r="C161" s="1" t="s">
        <v>201</v>
      </c>
      <c r="D161" s="1" t="s">
        <v>68</v>
      </c>
      <c r="E161" s="1" t="s">
        <v>125</v>
      </c>
      <c r="F161" s="1" t="s">
        <v>202</v>
      </c>
      <c r="G161" s="1" t="s">
        <v>63</v>
      </c>
      <c r="H161" s="1" t="s">
        <v>64</v>
      </c>
      <c r="I161" s="2">
        <v>36.930000305175781</v>
      </c>
      <c r="J161" s="2">
        <v>34.26</v>
      </c>
      <c r="K161" s="2">
        <f t="shared" si="37"/>
        <v>26.54</v>
      </c>
      <c r="L161" s="2">
        <f t="shared" si="38"/>
        <v>0</v>
      </c>
      <c r="P161" s="6">
        <v>0.06</v>
      </c>
      <c r="Q161" s="5">
        <v>98.88</v>
      </c>
      <c r="R161" s="7">
        <v>24.16</v>
      </c>
      <c r="S161" s="5">
        <v>18617.243750000001</v>
      </c>
      <c r="T161" s="8">
        <v>2.3199999999999998</v>
      </c>
      <c r="U161" s="5">
        <v>652.65</v>
      </c>
      <c r="AL161" s="5" t="str">
        <f t="shared" si="39"/>
        <v/>
      </c>
      <c r="AN161" s="5" t="str">
        <f t="shared" si="40"/>
        <v/>
      </c>
      <c r="AP161" s="5" t="str">
        <f t="shared" si="41"/>
        <v/>
      </c>
      <c r="AS161" s="5">
        <f t="shared" si="36"/>
        <v>19368.773750000004</v>
      </c>
      <c r="AT161" s="11">
        <f t="shared" si="34"/>
        <v>0.47214059769223632</v>
      </c>
      <c r="AU161" s="5">
        <f t="shared" si="35"/>
        <v>472.14059769223633</v>
      </c>
    </row>
    <row r="162" spans="1:57" x14ac:dyDescent="0.25">
      <c r="A162" s="1" t="s">
        <v>211</v>
      </c>
      <c r="B162" s="1" t="s">
        <v>212</v>
      </c>
      <c r="C162" s="1" t="s">
        <v>213</v>
      </c>
      <c r="D162" s="1" t="s">
        <v>214</v>
      </c>
      <c r="E162" s="1" t="s">
        <v>118</v>
      </c>
      <c r="F162" s="1" t="s">
        <v>215</v>
      </c>
      <c r="G162" s="1" t="s">
        <v>216</v>
      </c>
      <c r="H162" s="1" t="s">
        <v>64</v>
      </c>
      <c r="I162" s="2">
        <v>81.61</v>
      </c>
      <c r="J162" s="2">
        <v>39.32</v>
      </c>
      <c r="K162" s="2">
        <f t="shared" si="37"/>
        <v>1.8800000000000001</v>
      </c>
      <c r="L162" s="2">
        <f t="shared" si="38"/>
        <v>0</v>
      </c>
      <c r="N162" s="4">
        <v>0.02</v>
      </c>
      <c r="O162" s="5">
        <v>40.18</v>
      </c>
      <c r="P162" s="6">
        <v>1.1200000000000001</v>
      </c>
      <c r="Q162" s="5">
        <v>1845.76</v>
      </c>
      <c r="R162" s="7">
        <v>0.74</v>
      </c>
      <c r="S162" s="5">
        <v>562.03</v>
      </c>
      <c r="AL162" s="5" t="str">
        <f t="shared" si="39"/>
        <v/>
      </c>
      <c r="AN162" s="5" t="str">
        <f t="shared" si="40"/>
        <v/>
      </c>
      <c r="AP162" s="5" t="str">
        <f t="shared" si="41"/>
        <v/>
      </c>
      <c r="AS162" s="5">
        <f t="shared" si="36"/>
        <v>2447.9700000000003</v>
      </c>
      <c r="AT162" s="11">
        <f t="shared" si="34"/>
        <v>5.9672648039097644E-2</v>
      </c>
      <c r="AU162" s="5">
        <f t="shared" si="35"/>
        <v>59.672648039097645</v>
      </c>
    </row>
    <row r="163" spans="1:57" x14ac:dyDescent="0.25">
      <c r="A163" s="1" t="s">
        <v>217</v>
      </c>
      <c r="B163" s="1" t="s">
        <v>218</v>
      </c>
      <c r="C163" s="1" t="s">
        <v>219</v>
      </c>
      <c r="D163" s="1" t="s">
        <v>220</v>
      </c>
      <c r="E163" s="1" t="s">
        <v>124</v>
      </c>
      <c r="F163" s="1" t="s">
        <v>221</v>
      </c>
      <c r="G163" s="1" t="s">
        <v>216</v>
      </c>
      <c r="H163" s="1" t="s">
        <v>64</v>
      </c>
      <c r="I163" s="2">
        <v>81.38</v>
      </c>
      <c r="J163" s="2">
        <v>39.9</v>
      </c>
      <c r="K163" s="2">
        <f t="shared" si="37"/>
        <v>6.9999999999999993E-2</v>
      </c>
      <c r="L163" s="2">
        <f t="shared" si="38"/>
        <v>0</v>
      </c>
      <c r="R163" s="7">
        <v>0.06</v>
      </c>
      <c r="S163" s="5">
        <v>45.57</v>
      </c>
      <c r="T163" s="8">
        <v>0.01</v>
      </c>
      <c r="U163" s="5">
        <v>2.2799999999999998</v>
      </c>
      <c r="AL163" s="5" t="str">
        <f t="shared" si="39"/>
        <v/>
      </c>
      <c r="AN163" s="5" t="str">
        <f t="shared" si="40"/>
        <v/>
      </c>
      <c r="AP163" s="5" t="str">
        <f t="shared" si="41"/>
        <v/>
      </c>
      <c r="AS163" s="5">
        <f t="shared" si="36"/>
        <v>47.85</v>
      </c>
      <c r="AT163" s="11">
        <f t="shared" ref="AT163:AT174" si="42">(AS163/$AS$175)*100</f>
        <v>1.1664098043157483E-3</v>
      </c>
      <c r="AU163" s="5">
        <f t="shared" si="35"/>
        <v>1.1664098043157483</v>
      </c>
    </row>
    <row r="164" spans="1:57" x14ac:dyDescent="0.25">
      <c r="A164" s="1" t="s">
        <v>222</v>
      </c>
      <c r="B164" s="1" t="s">
        <v>223</v>
      </c>
      <c r="C164" s="1" t="s">
        <v>224</v>
      </c>
      <c r="D164" s="1" t="s">
        <v>225</v>
      </c>
      <c r="E164" s="1" t="s">
        <v>123</v>
      </c>
      <c r="F164" s="1" t="s">
        <v>215</v>
      </c>
      <c r="G164" s="1" t="s">
        <v>216</v>
      </c>
      <c r="H164" s="1" t="s">
        <v>64</v>
      </c>
      <c r="I164" s="2">
        <v>81.37</v>
      </c>
      <c r="J164" s="2">
        <v>39.700000000000003</v>
      </c>
      <c r="K164" s="2">
        <f t="shared" si="37"/>
        <v>13.52</v>
      </c>
      <c r="L164" s="2">
        <f t="shared" si="38"/>
        <v>0.35</v>
      </c>
      <c r="P164" s="6">
        <v>4.38</v>
      </c>
      <c r="Q164" s="5">
        <v>7481.9199999999992</v>
      </c>
      <c r="R164" s="7">
        <v>2.48</v>
      </c>
      <c r="S164" s="5">
        <v>1883.56</v>
      </c>
      <c r="AE164" s="2">
        <v>6.66</v>
      </c>
      <c r="AF164" s="5">
        <v>584.66000000000008</v>
      </c>
      <c r="AK164" s="3">
        <v>0.14000000000000001</v>
      </c>
      <c r="AL164" s="5">
        <f t="shared" si="39"/>
        <v>620.90000000000009</v>
      </c>
      <c r="AN164" s="5" t="str">
        <f t="shared" si="40"/>
        <v/>
      </c>
      <c r="AP164" s="5" t="str">
        <f t="shared" si="41"/>
        <v/>
      </c>
      <c r="AQ164" s="2">
        <v>0.21</v>
      </c>
      <c r="AS164" s="5">
        <f t="shared" si="36"/>
        <v>9950.14</v>
      </c>
      <c r="AT164" s="11">
        <f t="shared" si="42"/>
        <v>0.24254839812569068</v>
      </c>
      <c r="AU164" s="5">
        <f t="shared" si="35"/>
        <v>242.54839812569068</v>
      </c>
    </row>
    <row r="165" spans="1:57" x14ac:dyDescent="0.25">
      <c r="A165" s="1" t="s">
        <v>226</v>
      </c>
      <c r="B165" s="1" t="s">
        <v>163</v>
      </c>
      <c r="C165" s="1" t="s">
        <v>227</v>
      </c>
      <c r="D165" s="1" t="s">
        <v>102</v>
      </c>
      <c r="E165" s="1" t="s">
        <v>118</v>
      </c>
      <c r="F165" s="1" t="s">
        <v>221</v>
      </c>
      <c r="G165" s="1" t="s">
        <v>216</v>
      </c>
      <c r="H165" s="1" t="s">
        <v>64</v>
      </c>
      <c r="I165" s="2">
        <v>165.78</v>
      </c>
      <c r="J165" s="2">
        <v>39.31</v>
      </c>
      <c r="K165" s="2">
        <f t="shared" si="37"/>
        <v>6.28</v>
      </c>
      <c r="L165" s="2">
        <f t="shared" si="38"/>
        <v>0</v>
      </c>
      <c r="R165" s="7">
        <v>6.28</v>
      </c>
      <c r="S165" s="5">
        <v>4769.66</v>
      </c>
      <c r="AL165" s="5" t="str">
        <f t="shared" si="39"/>
        <v/>
      </c>
      <c r="AN165" s="5" t="str">
        <f t="shared" si="40"/>
        <v/>
      </c>
      <c r="AP165" s="5" t="str">
        <f t="shared" si="41"/>
        <v/>
      </c>
      <c r="AS165" s="5">
        <f t="shared" si="36"/>
        <v>4769.66</v>
      </c>
      <c r="AT165" s="11">
        <f t="shared" si="42"/>
        <v>0.1162670467555413</v>
      </c>
      <c r="AU165" s="5">
        <f t="shared" si="35"/>
        <v>116.2670467555413</v>
      </c>
    </row>
    <row r="166" spans="1:57" x14ac:dyDescent="0.25">
      <c r="B166" s="41" t="s">
        <v>239</v>
      </c>
      <c r="AS166" s="5">
        <f t="shared" si="36"/>
        <v>0</v>
      </c>
      <c r="AT166" s="11">
        <f t="shared" si="42"/>
        <v>0</v>
      </c>
      <c r="AU166" s="5">
        <f t="shared" si="35"/>
        <v>0</v>
      </c>
    </row>
    <row r="167" spans="1:57" x14ac:dyDescent="0.25">
      <c r="B167" s="1" t="s">
        <v>228</v>
      </c>
      <c r="C167" s="1" t="s">
        <v>236</v>
      </c>
      <c r="D167" s="1" t="s">
        <v>68</v>
      </c>
      <c r="J167" s="2">
        <v>7.26</v>
      </c>
      <c r="K167" s="2">
        <f t="shared" si="37"/>
        <v>9.1700000000000017</v>
      </c>
      <c r="L167" s="2">
        <f t="shared" si="38"/>
        <v>0</v>
      </c>
      <c r="AG167" s="9">
        <v>9.1700000000000017</v>
      </c>
      <c r="AH167" s="5">
        <v>12744.233749999999</v>
      </c>
      <c r="AL167" s="5" t="str">
        <f t="shared" si="39"/>
        <v/>
      </c>
      <c r="AN167" s="5" t="str">
        <f t="shared" si="40"/>
        <v/>
      </c>
      <c r="AP167" s="5" t="str">
        <f t="shared" si="41"/>
        <v/>
      </c>
      <c r="AS167" s="5">
        <f t="shared" si="36"/>
        <v>12744.233749999999</v>
      </c>
      <c r="AT167" s="11">
        <f t="shared" si="42"/>
        <v>0.31065829037600112</v>
      </c>
      <c r="AU167" s="5">
        <f t="shared" si="35"/>
        <v>310.65829037600116</v>
      </c>
    </row>
    <row r="168" spans="1:57" x14ac:dyDescent="0.25">
      <c r="B168" s="1" t="s">
        <v>229</v>
      </c>
      <c r="C168" s="1" t="s">
        <v>236</v>
      </c>
      <c r="D168" s="1" t="s">
        <v>68</v>
      </c>
      <c r="J168" s="2">
        <v>17.190000000000001</v>
      </c>
      <c r="K168" s="2">
        <f t="shared" si="37"/>
        <v>13.24</v>
      </c>
      <c r="L168" s="2">
        <f t="shared" si="38"/>
        <v>0</v>
      </c>
      <c r="AG168" s="9">
        <v>13.24</v>
      </c>
      <c r="AH168" s="5">
        <v>21958.436249999999</v>
      </c>
      <c r="AL168" s="5" t="str">
        <f t="shared" si="39"/>
        <v/>
      </c>
      <c r="AN168" s="5" t="str">
        <f t="shared" si="40"/>
        <v/>
      </c>
      <c r="AP168" s="5" t="str">
        <f t="shared" si="41"/>
        <v/>
      </c>
      <c r="AS168" s="5">
        <f t="shared" si="36"/>
        <v>21958.436249999999</v>
      </c>
      <c r="AT168" s="11">
        <f t="shared" si="42"/>
        <v>0.53526719601760353</v>
      </c>
      <c r="AU168" s="5">
        <f t="shared" si="35"/>
        <v>535.26719601760362</v>
      </c>
    </row>
    <row r="169" spans="1:57" x14ac:dyDescent="0.25">
      <c r="B169" s="1" t="s">
        <v>230</v>
      </c>
      <c r="C169" s="1" t="s">
        <v>236</v>
      </c>
      <c r="D169" s="1" t="s">
        <v>68</v>
      </c>
      <c r="J169" s="2">
        <v>15.57</v>
      </c>
      <c r="K169" s="2">
        <f t="shared" si="37"/>
        <v>16.329999999999998</v>
      </c>
      <c r="L169" s="2">
        <f t="shared" si="38"/>
        <v>0</v>
      </c>
      <c r="AG169" s="9">
        <v>16.329999999999998</v>
      </c>
      <c r="AH169" s="5">
        <v>21492.143749999999</v>
      </c>
      <c r="AL169" s="5" t="str">
        <f t="shared" si="39"/>
        <v/>
      </c>
      <c r="AN169" s="5" t="str">
        <f t="shared" si="40"/>
        <v/>
      </c>
      <c r="AP169" s="5" t="str">
        <f t="shared" si="41"/>
        <v/>
      </c>
      <c r="AS169" s="5">
        <f t="shared" si="36"/>
        <v>21492.143749999999</v>
      </c>
      <c r="AT169" s="11">
        <f t="shared" si="42"/>
        <v>0.52390067263873419</v>
      </c>
      <c r="AU169" s="5">
        <f t="shared" si="35"/>
        <v>523.90067263873414</v>
      </c>
    </row>
    <row r="170" spans="1:57" x14ac:dyDescent="0.25">
      <c r="B170" s="41" t="s">
        <v>238</v>
      </c>
      <c r="AS170" s="5">
        <f t="shared" si="36"/>
        <v>0</v>
      </c>
      <c r="AT170" s="11">
        <f t="shared" si="42"/>
        <v>0</v>
      </c>
      <c r="AU170" s="5">
        <f t="shared" si="35"/>
        <v>0</v>
      </c>
    </row>
    <row r="171" spans="1:57" x14ac:dyDescent="0.25">
      <c r="B171" s="1" t="s">
        <v>231</v>
      </c>
      <c r="C171" s="42" t="s">
        <v>237</v>
      </c>
      <c r="D171" s="42" t="s">
        <v>102</v>
      </c>
      <c r="J171" s="2">
        <v>3.91</v>
      </c>
      <c r="K171" s="2">
        <f t="shared" si="37"/>
        <v>2.73</v>
      </c>
      <c r="L171" s="2">
        <f t="shared" si="38"/>
        <v>0</v>
      </c>
      <c r="AG171" s="9">
        <v>2.73</v>
      </c>
      <c r="AH171" s="5">
        <v>3841.9875000000002</v>
      </c>
      <c r="AL171" s="5" t="str">
        <f t="shared" si="39"/>
        <v/>
      </c>
      <c r="AN171" s="5" t="str">
        <f t="shared" si="40"/>
        <v/>
      </c>
      <c r="AP171" s="5" t="str">
        <f t="shared" si="41"/>
        <v/>
      </c>
      <c r="AS171" s="5">
        <f t="shared" si="36"/>
        <v>3841.9875000000002</v>
      </c>
      <c r="AT171" s="43">
        <f t="shared" si="42"/>
        <v>9.3653748966740877E-2</v>
      </c>
      <c r="AU171" s="5">
        <f t="shared" si="35"/>
        <v>93.653748966740878</v>
      </c>
    </row>
    <row r="172" spans="1:57" x14ac:dyDescent="0.25">
      <c r="B172" s="1" t="s">
        <v>232</v>
      </c>
      <c r="C172" s="42" t="s">
        <v>237</v>
      </c>
      <c r="D172" s="42" t="s">
        <v>102</v>
      </c>
      <c r="J172" s="2">
        <v>11.11</v>
      </c>
      <c r="K172" s="2">
        <f t="shared" si="37"/>
        <v>10.32</v>
      </c>
      <c r="L172" s="2">
        <f t="shared" si="38"/>
        <v>0</v>
      </c>
      <c r="AG172" s="9">
        <v>10.32</v>
      </c>
      <c r="AH172" s="5">
        <v>13781.89875</v>
      </c>
      <c r="AL172" s="5" t="str">
        <f t="shared" si="39"/>
        <v/>
      </c>
      <c r="AN172" s="5" t="str">
        <f t="shared" si="40"/>
        <v/>
      </c>
      <c r="AP172" s="5" t="str">
        <f t="shared" si="41"/>
        <v/>
      </c>
      <c r="AS172" s="5">
        <f t="shared" si="36"/>
        <v>13781.89875</v>
      </c>
      <c r="AT172" s="43">
        <f t="shared" si="42"/>
        <v>0.33595280719095</v>
      </c>
      <c r="AU172" s="5">
        <f t="shared" si="35"/>
        <v>335.95280719095001</v>
      </c>
    </row>
    <row r="173" spans="1:57" x14ac:dyDescent="0.25">
      <c r="B173" s="1" t="s">
        <v>233</v>
      </c>
      <c r="C173" s="42" t="s">
        <v>237</v>
      </c>
      <c r="D173" s="42" t="s">
        <v>102</v>
      </c>
      <c r="J173" s="2">
        <v>26.59</v>
      </c>
      <c r="K173" s="2">
        <f t="shared" si="37"/>
        <v>33.020000000000003</v>
      </c>
      <c r="L173" s="2">
        <f t="shared" si="38"/>
        <v>0</v>
      </c>
      <c r="AG173" s="9">
        <v>33.020000000000003</v>
      </c>
      <c r="AH173" s="5">
        <v>45164.697500000002</v>
      </c>
      <c r="AL173" s="5" t="str">
        <f t="shared" si="39"/>
        <v/>
      </c>
      <c r="AN173" s="5" t="str">
        <f t="shared" si="40"/>
        <v/>
      </c>
      <c r="AP173" s="5" t="str">
        <f t="shared" si="41"/>
        <v/>
      </c>
      <c r="AS173" s="5">
        <f t="shared" si="36"/>
        <v>45164.697500000002</v>
      </c>
      <c r="AT173" s="43">
        <f t="shared" si="42"/>
        <v>1.100951848964576</v>
      </c>
      <c r="AU173" s="5">
        <f t="shared" si="35"/>
        <v>1100.9518489645759</v>
      </c>
    </row>
    <row r="174" spans="1:57" ht="15.75" thickBot="1" x14ac:dyDescent="0.3">
      <c r="B174" s="1" t="s">
        <v>234</v>
      </c>
      <c r="C174" s="42" t="s">
        <v>237</v>
      </c>
      <c r="D174" s="42" t="s">
        <v>102</v>
      </c>
      <c r="J174" s="2">
        <v>6.25</v>
      </c>
      <c r="K174" s="2">
        <f t="shared" si="37"/>
        <v>6.98</v>
      </c>
      <c r="L174" s="2">
        <f t="shared" si="38"/>
        <v>0</v>
      </c>
      <c r="AG174" s="9">
        <v>6.98</v>
      </c>
      <c r="AH174" s="5">
        <v>10094.247499999999</v>
      </c>
      <c r="AL174" s="5" t="str">
        <f t="shared" si="39"/>
        <v/>
      </c>
      <c r="AN174" s="5" t="str">
        <f t="shared" si="40"/>
        <v/>
      </c>
      <c r="AP174" s="5" t="str">
        <f t="shared" si="41"/>
        <v/>
      </c>
      <c r="AS174" s="5">
        <f t="shared" si="36"/>
        <v>10094.247499999999</v>
      </c>
      <c r="AT174" s="43">
        <f t="shared" si="42"/>
        <v>0.24606121737073627</v>
      </c>
      <c r="AU174" s="5">
        <f t="shared" si="35"/>
        <v>246.06121737073627</v>
      </c>
    </row>
    <row r="175" spans="1:57" ht="15.75" thickTop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>
        <f t="shared" ref="K175:BE175" si="43">SUM(K3:K174)</f>
        <v>2858.5699999999974</v>
      </c>
      <c r="L175" s="28">
        <f t="shared" si="43"/>
        <v>10.749999999999998</v>
      </c>
      <c r="M175" s="29">
        <f t="shared" si="43"/>
        <v>10.399999999999999</v>
      </c>
      <c r="N175" s="30">
        <f t="shared" si="43"/>
        <v>420.36999999999989</v>
      </c>
      <c r="O175" s="31">
        <f t="shared" si="43"/>
        <v>850098.3049999997</v>
      </c>
      <c r="P175" s="32">
        <f t="shared" si="43"/>
        <v>1429.5199999999988</v>
      </c>
      <c r="Q175" s="31">
        <f t="shared" si="43"/>
        <v>2480272.9599999986</v>
      </c>
      <c r="R175" s="33">
        <f t="shared" si="43"/>
        <v>746.05</v>
      </c>
      <c r="S175" s="31">
        <f t="shared" si="43"/>
        <v>610349.39000000025</v>
      </c>
      <c r="T175" s="34">
        <f t="shared" si="43"/>
        <v>93.61</v>
      </c>
      <c r="U175" s="31">
        <f t="shared" si="43"/>
        <v>24321.329999999998</v>
      </c>
      <c r="V175" s="28">
        <f t="shared" si="43"/>
        <v>0</v>
      </c>
      <c r="W175" s="31">
        <f t="shared" si="43"/>
        <v>0</v>
      </c>
      <c r="X175" s="28">
        <f t="shared" si="43"/>
        <v>6.66</v>
      </c>
      <c r="Y175" s="31">
        <f t="shared" si="43"/>
        <v>1518.48</v>
      </c>
      <c r="Z175" s="35">
        <f t="shared" si="43"/>
        <v>42.019999999999996</v>
      </c>
      <c r="AA175" s="31">
        <f t="shared" si="43"/>
        <v>4269.9475000000002</v>
      </c>
      <c r="AB175" s="36">
        <f t="shared" si="43"/>
        <v>21.890000000000004</v>
      </c>
      <c r="AC175" s="31">
        <f t="shared" si="43"/>
        <v>1839.0550000000001</v>
      </c>
      <c r="AD175" s="28">
        <f t="shared" si="43"/>
        <v>0</v>
      </c>
      <c r="AE175" s="28">
        <f t="shared" si="43"/>
        <v>6.66</v>
      </c>
      <c r="AF175" s="31">
        <f t="shared" si="43"/>
        <v>584.66000000000008</v>
      </c>
      <c r="AG175" s="35">
        <f t="shared" si="43"/>
        <v>91.79</v>
      </c>
      <c r="AH175" s="31">
        <f t="shared" si="43"/>
        <v>129077.64500000002</v>
      </c>
      <c r="AI175" s="28">
        <f t="shared" si="43"/>
        <v>0</v>
      </c>
      <c r="AJ175" s="31">
        <f t="shared" si="43"/>
        <v>0</v>
      </c>
      <c r="AK175" s="29">
        <f t="shared" si="43"/>
        <v>0.14000000000000001</v>
      </c>
      <c r="AL175" s="31">
        <f t="shared" si="43"/>
        <v>620.90000000000009</v>
      </c>
      <c r="AM175" s="29">
        <f t="shared" si="43"/>
        <v>0</v>
      </c>
      <c r="AN175" s="31">
        <f t="shared" si="43"/>
        <v>0</v>
      </c>
      <c r="AO175" s="28">
        <f t="shared" si="43"/>
        <v>0</v>
      </c>
      <c r="AP175" s="31">
        <f t="shared" si="43"/>
        <v>0</v>
      </c>
      <c r="AQ175" s="28">
        <f t="shared" si="43"/>
        <v>0.21</v>
      </c>
      <c r="AR175" s="28">
        <f t="shared" si="43"/>
        <v>0</v>
      </c>
      <c r="AS175" s="31">
        <f t="shared" si="43"/>
        <v>4102331.7724999986</v>
      </c>
      <c r="AT175" s="28">
        <f t="shared" si="43"/>
        <v>99.999999999999943</v>
      </c>
      <c r="AU175" s="31">
        <f t="shared" si="43"/>
        <v>100000</v>
      </c>
      <c r="AV175" s="37">
        <f t="shared" si="43"/>
        <v>0</v>
      </c>
      <c r="AW175" s="31">
        <f t="shared" si="43"/>
        <v>0</v>
      </c>
      <c r="AX175" s="38">
        <f t="shared" si="43"/>
        <v>0</v>
      </c>
      <c r="AY175" s="31">
        <f t="shared" si="43"/>
        <v>0</v>
      </c>
      <c r="AZ175" s="39">
        <f t="shared" si="43"/>
        <v>0</v>
      </c>
      <c r="BA175" s="31">
        <f t="shared" si="43"/>
        <v>0</v>
      </c>
      <c r="BB175" s="40">
        <f t="shared" si="43"/>
        <v>0</v>
      </c>
      <c r="BC175" s="31">
        <f t="shared" si="43"/>
        <v>0</v>
      </c>
      <c r="BD175" s="28">
        <f t="shared" si="43"/>
        <v>0</v>
      </c>
      <c r="BE175" s="31">
        <f t="shared" si="43"/>
        <v>0</v>
      </c>
    </row>
    <row r="178" spans="2:3" x14ac:dyDescent="0.25">
      <c r="B178" s="41" t="s">
        <v>235</v>
      </c>
      <c r="C178" s="1">
        <f>SUM(K175,L175)</f>
        <v>2869.3199999999974</v>
      </c>
    </row>
  </sheetData>
  <autoFilter ref="A2:BE175" xr:uid="{00000000-0001-0000-0000-000000000000}"/>
  <phoneticPr fontId="5" type="noConversion"/>
  <conditionalFormatting sqref="I167:I244">
    <cfRule type="notContainsText" dxfId="0" priority="17" operator="notContains" text="#########">
      <formula>ISERROR(SEARCH("#########",I167))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CB232-18DA-443C-92DE-EF7EF0F5746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92A2B626-61BD-43A6-A2BC-61085E59C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44F4BE-03FA-49BD-8016-9DF437CB0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2025-01-15T21:12:48Z</dcterms:created>
  <dcterms:modified xsi:type="dcterms:W3CDTF">2025-03-20T19:10:31Z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